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<sst xmlns="http://schemas.openxmlformats.org/spreadsheetml/2006/main" count="397" uniqueCount="346">
  <si>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</si>
  <si>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</si>
  <si>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</si>
  <si>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</si>
  <si>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</si>
  <si>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</si>
  <si>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</si>
  <si>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</si>
  <si>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</si>
  <si>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</si>
  <si>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</si>
  <si>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</si>
  <si>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</si>
  <si>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</si>
  <si>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</si>
  <si>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</si>
  <si>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</si>
  <si>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</si>
  <si>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</si>
  <si>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</si>
  <si>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</si>
  <si>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</si>
  <si>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</si>
  <si>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</si>
  <si>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</si>
  <si>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</si>
  <si>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</si>
  <si>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</si>
  <si>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</si>
  <si>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</si>
  <si>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</si>
  <si>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</si>
  <si>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</si>
  <si>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</si>
  <si>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</si>
  <si>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</si>
  <si>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</si>
  <si>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</si>
  <si>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</si>
  <si>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</si>
  <si>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</si>
  <si>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</si>
  <si>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</si>
  <si>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</si>
  <si>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</si>
  <si>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</si>
  <si>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</si>
  <si>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</si>
  <si>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</si>
  <si>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</si>
  <si>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</si>
  <si>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</si>
  <si>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</si>
  <si>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</si>
  <si>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</si>
  <si>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</si>
  <si>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</si>
  <si>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</si>
  <si>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</si>
  <si>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</si>
  <si>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</si>
  <si>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</si>
  <si>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</si>
  <si>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</si>
  <si>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</si>
  <si>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</si>
  <si>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</si>
  <si>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</si>
  <si>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</si>
  <si>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</si>
  <si>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</si>
  <si>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</si>
  <si>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</si>
  <si>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</si>
  <si>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</si>
  <si>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</si>
  <si>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</si>
  <si>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</si>
  <si>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</si>
  <si>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</si>
  <si>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</si>
  <si>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</si>
  <si>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</si>
  <si>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</si>
  <si>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</si>
  <si>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</si>
  <si>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</si>
  <si>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</si>
  <si>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</si>
  <si>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</si>
  <si>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</si>
  <si>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</si>
  <si>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</si>
  <si>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</si>
  <si>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</si>
  <si>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</si>
  <si>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</si>
  <si>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</si>
  <si>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</si>
  <si>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</si>
  <si>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</si>
  <si>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</si>
  <si>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</si>
  <si>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</si>
  <si>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</si>
  <si>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</si>
  <si>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</si>
  <si>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</si>
  <si>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</si>
  <si>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</si>
  <si>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</si>
  <si>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</si>
  <si>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</si>
  <si>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</si>
  <si>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</si>
  <si>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</si>
  <si>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</si>
  <si>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</si>
  <si>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</si>
  <si>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</si>
  <si>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</si>
  <si>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</si>
  <si>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</si>
  <si>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</si>
  <si>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</si>
  <si>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</si>
  <si>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</si>
  <si>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</si>
  <si>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</si>
  <si>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</si>
  <si>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</si>
  <si>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</si>
  <si>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</si>
  <si>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</si>
  <si>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</si>
  <si>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</si>
  <si>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</si>
  <si>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</si>
  <si>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</si>
  <si>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</si>
  <si>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</si>
  <si>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</si>
  <si>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</si>
  <si>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</si>
  <si>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</si>
  <si>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</si>
  <si>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</si>
  <si>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</si>
  <si>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</si>
  <si>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</si>
  <si>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</si>
  <si>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</si>
  <si>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</si>
  <si>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</si>
  <si>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</si>
  <si>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</si>
  <si>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</si>
  <si>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</si>
  <si>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</si>
  <si>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</si>
  <si>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</si>
  <si>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</si>
  <si>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</si>
  <si>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</si>
  <si>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</si>
  <si>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</si>
  <si>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</si>
  <si>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</si>
  <si>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</si>
  <si>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</si>
  <si>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</si>
  <si>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</si>
  <si>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</si>
  <si>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</si>
  <si>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</si>
  <si>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</si>
  <si>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</si>
  <si>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</si>
  <si>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</si>
  <si>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</si>
  <si>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</si>
  <si>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</si>
  <si>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</si>
  <si>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</si>
  <si>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</si>
  <si>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</si>
  <si>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</si>
  <si>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</si>
  <si>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</si>
  <si>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</si>
  <si>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</si>
  <si>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</si>
  <si>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</si>
  <si>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</si>
  <si>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</si>
  <si>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</si>
  <si>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</si>
  <si>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</si>
  <si>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</si>
  <si>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</si>
  <si>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</si>
  <si>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</si>
  <si>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</si>
  <si>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</si>
  <si>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</si>
  <si>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</si>
  <si>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</si>
  <si>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</si>
  <si>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</si>
  <si>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</si>
  <si>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</si>
  <si>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</si>
  <si>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</si>
  <si>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</si>
  <si>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</si>
  <si>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</si>
  <si>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</si>
  <si>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</si>
  <si>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</si>
  <si>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</si>
  <si>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</si>
  <si>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</si>
  <si>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</si>
  <si>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</si>
  <si>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</si>
  <si>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</si>
  <si>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</si>
  <si>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</si>
  <si>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</si>
  <si>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</si>
  <si>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</si>
  <si>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</si>
  <si>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</si>
  <si>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</si>
  <si>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</si>
  <si>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</si>
  <si>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</si>
  <si>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</si>
  <si>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</si>
  <si>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</si>
  <si>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</si>
  <si>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</si>
  <si>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</si>
  <si>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</si>
  <si>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</si>
  <si>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</si>
  <si>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</si>
  <si>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</si>
  <si>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</si>
  <si>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</si>
  <si>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</si>
  <si>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</si>
  <si>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</si>
  <si>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</si>
  <si>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</si>
  <si>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</si>
  <si>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</si>
  <si>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</si>
  <si>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</si>
  <si>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</si>
  <si>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</si>
  <si>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</si>
  <si>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</si>
  <si>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</si>
  <si>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</si>
  <si>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</si>
  <si>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</si>
  <si>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</si>
  <si>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</si>
  <si>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</si>
  <si>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</si>
  <si>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</si>
  <si>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</si>
  <si>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</si>
  <si>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</si>
  <si>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</si>
  <si>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</si>
  <si>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</si>
  <si>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</si>
  <si>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</si>
  <si>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</si>
  <si>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</si>
  <si>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</si>
  <si>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</si>
  <si>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</si>
  <si>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</si>
  <si>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</si>
  <si>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</si>
  <si>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</si>
  <si>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</si>
  <si>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</si>
  <si>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</si>
  <si>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</si>
  <si>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</si>
  <si>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</si>
  <si>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</si>
  <si>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</si>
  <si>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</si>
  <si>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</si>
  <si>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</si>
  <si>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</si>
  <si>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</si>
  <si>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</si>
  <si>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</si>
  <si>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</si>
  <si>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</si>
  <si>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</si>
  <si>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</si>
  <si>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</si>
  <si>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</si>
  <si>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</si>
  <si>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</si>
  <si>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</si>
  <si>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</si>
  <si>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</si>
  <si>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</si>
  <si>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</si>
  <si>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</si>
  <si>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</si>
  <si>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</si>
  <si>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</si>
  <si>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03324834</t>
  </si>
  <si>
    <t>060011576</t>
  </si>
  <si>
    <t>25592312404</t>
  </si>
  <si>
    <t>TUČEPI</t>
  </si>
  <si>
    <t>DRAČEVICE 35</t>
  </si>
  <si>
    <t>www.bluesunhotels.com</t>
  </si>
  <si>
    <t>OPĆINA TUČEPI</t>
  </si>
  <si>
    <t xml:space="preserve">SPLITSKO-DALMATINSKA </t>
  </si>
  <si>
    <t>5510</t>
  </si>
  <si>
    <t>021/601-037</t>
  </si>
  <si>
    <t>BORAS TONČI</t>
  </si>
  <si>
    <t xml:space="preserve">Obveznik: HOTELI TUČEPI D.D. </t>
  </si>
  <si>
    <t>HOTELI TUČEPI D.D.</t>
  </si>
  <si>
    <t xml:space="preserve">Obveznik:HOTELI TUČEPI D.D. </t>
  </si>
  <si>
    <t>ČOVIĆ MARINA</t>
  </si>
  <si>
    <t>marina.covic@bluesunhotels.com</t>
  </si>
  <si>
    <t>021/601-015</t>
  </si>
  <si>
    <t>stanje na dan 31.12.2018.</t>
  </si>
  <si>
    <t>u razdoblju 01.01.2018. do 31.12.2018.</t>
  </si>
  <si>
    <t>01.01.-31.12.</t>
  </si>
  <si>
    <t>01.10.-31.12.</t>
  </si>
  <si>
    <t>u razdoblju 01.01. do 31.12.2018.</t>
  </si>
  <si>
    <t>31.12.2017.</t>
  </si>
  <si>
    <t>31.12.2018.</t>
  </si>
  <si>
    <t>za razdoblje od 01.01.2018.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</si>
</sst>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1" xfId="57" applyFont="1" applyFill="1" applyBorder="1" applyAlignment="1" applyProtection="1">
      <alignment horizontal="left" vertical="center" wrapText="1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2" fillId="0" borderId="21" xfId="57" applyFont="1" applyFill="1" applyBorder="1" applyAlignment="1" applyProtection="1">
      <alignment horizontal="right" vertical="center"/>
      <protection hidden="1" locked="0"/>
    </xf>
    <xf numFmtId="49" fontId="2" fillId="0" borderId="21" xfId="57" applyNumberFormat="1" applyFont="1" applyBorder="1" applyAlignment="1" applyProtection="1">
      <alignment horizontal="center" vertical="center"/>
      <protection hidden="1" locked="0"/>
    </xf>
    <xf numFmtId="0" fontId="13" fillId="0" borderId="21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2" fillId="0" borderId="22" xfId="57" applyFont="1" applyBorder="1" applyAlignment="1" applyProtection="1">
      <alignment vertical="center"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7" xfId="57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22" xfId="57" applyFont="1" applyFill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1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1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1" xfId="57" applyFont="1" applyBorder="1" applyAlignment="1" applyProtection="1">
      <alignment horizontal="left" vertical="top" indent="2"/>
      <protection hidden="1"/>
    </xf>
    <xf numFmtId="0" fontId="3" fillId="0" borderId="21" xfId="57" applyFont="1" applyBorder="1" applyAlignment="1" applyProtection="1">
      <alignment horizontal="left" vertical="top" wrapText="1" indent="2"/>
      <protection hidden="1"/>
    </xf>
    <xf numFmtId="0" fontId="3" fillId="0" borderId="22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>
      <alignment/>
      <protection/>
    </xf>
    <xf numFmtId="0" fontId="3" fillId="0" borderId="22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1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1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>
      <alignment wrapText="1"/>
      <protection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2" xfId="57" applyFont="1" applyBorder="1" applyAlignment="1" applyProtection="1">
      <alignment horizontal="right" vertical="center" wrapText="1"/>
      <protection hidden="1"/>
    </xf>
    <xf numFmtId="0" fontId="3" fillId="0" borderId="21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1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1" xfId="57" applyFont="1" applyBorder="1" applyAlignment="1" applyProtection="1">
      <alignment horizontal="center" vertical="center" wrapText="1"/>
      <protection hidden="1"/>
    </xf>
    <xf numFmtId="0" fontId="1" fillId="0" borderId="22" xfId="57" applyFont="1" applyBorder="1" applyAlignment="1" applyProtection="1">
      <alignment horizontal="right" vertical="center" wrapText="1"/>
      <protection hidden="1"/>
    </xf>
    <xf numFmtId="0" fontId="1" fillId="0" borderId="21" xfId="57" applyFont="1" applyBorder="1" applyAlignment="1" applyProtection="1">
      <alignment horizontal="right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na.covic@bluesunhotels.com" TargetMode="External" /><Relationship Id="rId2" Type="http://schemas.openxmlformats.org/officeDocument/2006/relationships/hyperlink" Target="http://www.bluesunhotels.com/" TargetMode="External" /><Relationship Id="rId3" Type="http://schemas.openxmlformats.org/officeDocument/2006/relationships/hyperlink" Target="mailto:marina.covic@bluesunhotel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9.140625" style="66" customWidth="1"/>
    <col min="2" max="2" width="13.00390625" style="66" customWidth="1"/>
    <col min="3" max="6" width="9.140625" style="66" customWidth="1"/>
    <col min="7" max="7" width="15.140625" style="66" customWidth="1"/>
    <col min="8" max="8" width="19.28125" style="66" customWidth="1"/>
    <col min="9" max="9" width="14.421875" style="66" customWidth="1"/>
    <col min="10" max="16384" width="9.140625" style="66" customWidth="1"/>
  </cols>
  <sheetData>
    <row r="1" spans="1:12" ht="15.75">
      <c r="A1" s="134" t="s">
        <v>248</v>
      </c>
      <c r="B1" s="135"/>
      <c r="C1" s="135"/>
      <c r="D1" s="63"/>
      <c r="E1" s="63"/>
      <c r="F1" s="63"/>
      <c r="G1" s="63"/>
      <c r="H1" s="63"/>
      <c r="I1" s="64"/>
      <c r="J1" s="65"/>
      <c r="K1" s="65"/>
      <c r="L1" s="65"/>
    </row>
    <row r="2" spans="1:12" ht="12.75">
      <c r="A2" s="170" t="s">
        <v>249</v>
      </c>
      <c r="B2" s="171"/>
      <c r="C2" s="171"/>
      <c r="D2" s="172"/>
      <c r="E2" s="55">
        <v>43101</v>
      </c>
      <c r="F2" s="67"/>
      <c r="G2" s="10" t="s">
        <v>250</v>
      </c>
      <c r="H2" s="55">
        <v>43465</v>
      </c>
      <c r="I2" s="45"/>
      <c r="J2" s="65"/>
      <c r="K2" s="65"/>
      <c r="L2" s="65"/>
    </row>
    <row r="3" spans="1:12" ht="12.75">
      <c r="A3" s="46"/>
      <c r="B3" s="11"/>
      <c r="C3" s="11"/>
      <c r="D3" s="11"/>
      <c r="E3" s="12"/>
      <c r="F3" s="12"/>
      <c r="G3" s="11"/>
      <c r="H3" s="11"/>
      <c r="I3" s="68"/>
      <c r="J3" s="65"/>
      <c r="K3" s="65"/>
      <c r="L3" s="65"/>
    </row>
    <row r="4" spans="1:12" ht="15">
      <c r="A4" s="173" t="s">
        <v>315</v>
      </c>
      <c r="B4" s="174"/>
      <c r="C4" s="174"/>
      <c r="D4" s="174"/>
      <c r="E4" s="174"/>
      <c r="F4" s="174"/>
      <c r="G4" s="174"/>
      <c r="H4" s="174"/>
      <c r="I4" s="175"/>
      <c r="J4" s="65"/>
      <c r="K4" s="65"/>
      <c r="L4" s="65"/>
    </row>
    <row r="5" spans="1:12" ht="12.75">
      <c r="A5" s="69"/>
      <c r="B5" s="17"/>
      <c r="C5" s="17"/>
      <c r="D5" s="17"/>
      <c r="E5" s="13"/>
      <c r="F5" s="47"/>
      <c r="G5" s="14"/>
      <c r="H5" s="15"/>
      <c r="I5" s="70"/>
      <c r="J5" s="65"/>
      <c r="K5" s="65"/>
      <c r="L5" s="65"/>
    </row>
    <row r="6" spans="1:12" ht="12.75">
      <c r="A6" s="125" t="s">
        <v>251</v>
      </c>
      <c r="B6" s="126"/>
      <c r="C6" s="140" t="s">
        <v>321</v>
      </c>
      <c r="D6" s="141"/>
      <c r="E6" s="71"/>
      <c r="F6" s="71"/>
      <c r="G6" s="71"/>
      <c r="H6" s="71"/>
      <c r="I6" s="72"/>
      <c r="J6" s="65"/>
      <c r="K6" s="65"/>
      <c r="L6" s="65"/>
    </row>
    <row r="7" spans="1:12" ht="12.75">
      <c r="A7" s="73"/>
      <c r="B7" s="74"/>
      <c r="C7" s="17"/>
      <c r="D7" s="17"/>
      <c r="E7" s="71"/>
      <c r="F7" s="71"/>
      <c r="G7" s="71"/>
      <c r="H7" s="71"/>
      <c r="I7" s="72"/>
      <c r="J7" s="65"/>
      <c r="K7" s="65"/>
      <c r="L7" s="65"/>
    </row>
    <row r="8" spans="1:12" ht="12.75">
      <c r="A8" s="176" t="s">
        <v>252</v>
      </c>
      <c r="B8" s="177"/>
      <c r="C8" s="140" t="s">
        <v>322</v>
      </c>
      <c r="D8" s="141"/>
      <c r="E8" s="71"/>
      <c r="F8" s="71"/>
      <c r="G8" s="71"/>
      <c r="H8" s="71"/>
      <c r="I8" s="75"/>
      <c r="J8" s="65"/>
      <c r="K8" s="65"/>
      <c r="L8" s="65"/>
    </row>
    <row r="9" spans="1:12" ht="12.75">
      <c r="A9" s="76"/>
      <c r="B9" s="77"/>
      <c r="C9" s="78"/>
      <c r="D9" s="79"/>
      <c r="E9" s="17"/>
      <c r="F9" s="17"/>
      <c r="G9" s="17"/>
      <c r="H9" s="17"/>
      <c r="I9" s="75"/>
      <c r="J9" s="65"/>
      <c r="K9" s="65"/>
      <c r="L9" s="65"/>
    </row>
    <row r="10" spans="1:12" ht="12.75">
      <c r="A10" s="120" t="s">
        <v>253</v>
      </c>
      <c r="B10" s="168"/>
      <c r="C10" s="140" t="s">
        <v>323</v>
      </c>
      <c r="D10" s="141"/>
      <c r="E10" s="17"/>
      <c r="F10" s="17"/>
      <c r="G10" s="17"/>
      <c r="H10" s="17"/>
      <c r="I10" s="75"/>
      <c r="J10" s="65"/>
      <c r="K10" s="65"/>
      <c r="L10" s="65"/>
    </row>
    <row r="11" spans="1:12" ht="12.75">
      <c r="A11" s="169"/>
      <c r="B11" s="168"/>
      <c r="C11" s="17"/>
      <c r="D11" s="17"/>
      <c r="E11" s="17"/>
      <c r="F11" s="17"/>
      <c r="G11" s="17"/>
      <c r="H11" s="17"/>
      <c r="I11" s="75"/>
      <c r="J11" s="65"/>
      <c r="K11" s="65"/>
      <c r="L11" s="65"/>
    </row>
    <row r="12" spans="1:12" ht="12.75">
      <c r="A12" s="125" t="s">
        <v>254</v>
      </c>
      <c r="B12" s="126"/>
      <c r="C12" s="142" t="s">
        <v>333</v>
      </c>
      <c r="D12" s="165"/>
      <c r="E12" s="165"/>
      <c r="F12" s="165"/>
      <c r="G12" s="165"/>
      <c r="H12" s="165"/>
      <c r="I12" s="128"/>
      <c r="J12" s="65"/>
      <c r="K12" s="65"/>
      <c r="L12" s="65"/>
    </row>
    <row r="13" spans="1:12" ht="12.75">
      <c r="A13" s="73"/>
      <c r="B13" s="74"/>
      <c r="C13" s="80"/>
      <c r="D13" s="17"/>
      <c r="E13" s="17"/>
      <c r="F13" s="17"/>
      <c r="G13" s="17"/>
      <c r="H13" s="17"/>
      <c r="I13" s="75"/>
      <c r="J13" s="65"/>
      <c r="K13" s="65"/>
      <c r="L13" s="65"/>
    </row>
    <row r="14" spans="1:12" ht="12.75">
      <c r="A14" s="125" t="s">
        <v>255</v>
      </c>
      <c r="B14" s="126"/>
      <c r="C14" s="166">
        <v>21325</v>
      </c>
      <c r="D14" s="167"/>
      <c r="E14" s="17"/>
      <c r="F14" s="142" t="s">
        <v>324</v>
      </c>
      <c r="G14" s="165"/>
      <c r="H14" s="165"/>
      <c r="I14" s="128"/>
      <c r="J14" s="65"/>
      <c r="K14" s="65"/>
      <c r="L14" s="65"/>
    </row>
    <row r="15" spans="1:12" ht="12.75">
      <c r="A15" s="73"/>
      <c r="B15" s="74"/>
      <c r="C15" s="17"/>
      <c r="D15" s="17"/>
      <c r="E15" s="17"/>
      <c r="F15" s="17"/>
      <c r="G15" s="17"/>
      <c r="H15" s="17"/>
      <c r="I15" s="75"/>
      <c r="J15" s="65"/>
      <c r="K15" s="65"/>
      <c r="L15" s="65"/>
    </row>
    <row r="16" spans="1:12" ht="12.75">
      <c r="A16" s="125" t="s">
        <v>256</v>
      </c>
      <c r="B16" s="126"/>
      <c r="C16" s="142" t="s">
        <v>325</v>
      </c>
      <c r="D16" s="165"/>
      <c r="E16" s="165"/>
      <c r="F16" s="165"/>
      <c r="G16" s="165"/>
      <c r="H16" s="165"/>
      <c r="I16" s="128"/>
      <c r="J16" s="65"/>
      <c r="K16" s="65"/>
      <c r="L16" s="65"/>
    </row>
    <row r="17" spans="1:12" ht="12.75">
      <c r="A17" s="73"/>
      <c r="B17" s="74"/>
      <c r="C17" s="17"/>
      <c r="D17" s="17"/>
      <c r="E17" s="17"/>
      <c r="F17" s="17"/>
      <c r="G17" s="17"/>
      <c r="H17" s="17"/>
      <c r="I17" s="75"/>
      <c r="J17" s="65"/>
      <c r="K17" s="65"/>
      <c r="L17" s="65"/>
    </row>
    <row r="18" spans="1:12" ht="12.75">
      <c r="A18" s="125" t="s">
        <v>257</v>
      </c>
      <c r="B18" s="126"/>
      <c r="C18" s="161" t="s">
        <v>336</v>
      </c>
      <c r="D18" s="162"/>
      <c r="E18" s="162"/>
      <c r="F18" s="162"/>
      <c r="G18" s="162"/>
      <c r="H18" s="162"/>
      <c r="I18" s="163"/>
      <c r="J18" s="65"/>
      <c r="K18" s="65"/>
      <c r="L18" s="65"/>
    </row>
    <row r="19" spans="1:12" ht="12.75">
      <c r="A19" s="73"/>
      <c r="B19" s="74"/>
      <c r="C19" s="80"/>
      <c r="D19" s="17"/>
      <c r="E19" s="17"/>
      <c r="F19" s="17"/>
      <c r="G19" s="17"/>
      <c r="H19" s="17"/>
      <c r="I19" s="75"/>
      <c r="J19" s="65"/>
      <c r="K19" s="65"/>
      <c r="L19" s="65"/>
    </row>
    <row r="20" spans="1:12" ht="12.75">
      <c r="A20" s="125" t="s">
        <v>258</v>
      </c>
      <c r="B20" s="126"/>
      <c r="C20" s="161" t="s">
        <v>326</v>
      </c>
      <c r="D20" s="162"/>
      <c r="E20" s="162"/>
      <c r="F20" s="162"/>
      <c r="G20" s="162"/>
      <c r="H20" s="162"/>
      <c r="I20" s="163"/>
      <c r="J20" s="65"/>
      <c r="K20" s="65"/>
      <c r="L20" s="65"/>
    </row>
    <row r="21" spans="1:12" ht="12.75">
      <c r="A21" s="73"/>
      <c r="B21" s="74"/>
      <c r="C21" s="80"/>
      <c r="D21" s="17"/>
      <c r="E21" s="17"/>
      <c r="F21" s="17"/>
      <c r="G21" s="17"/>
      <c r="H21" s="17"/>
      <c r="I21" s="75"/>
      <c r="J21" s="65"/>
      <c r="K21" s="65"/>
      <c r="L21" s="65"/>
    </row>
    <row r="22" spans="1:12" ht="12.75">
      <c r="A22" s="125" t="s">
        <v>259</v>
      </c>
      <c r="B22" s="126"/>
      <c r="C22" s="56">
        <v>593</v>
      </c>
      <c r="D22" s="142" t="s">
        <v>327</v>
      </c>
      <c r="E22" s="153"/>
      <c r="F22" s="154"/>
      <c r="G22" s="125"/>
      <c r="H22" s="164"/>
      <c r="I22" s="48"/>
      <c r="J22" s="65"/>
      <c r="K22" s="65"/>
      <c r="L22" s="65"/>
    </row>
    <row r="23" spans="1:12" ht="12.75">
      <c r="A23" s="73"/>
      <c r="B23" s="74"/>
      <c r="C23" s="17"/>
      <c r="D23" s="17"/>
      <c r="E23" s="17"/>
      <c r="F23" s="17"/>
      <c r="G23" s="17"/>
      <c r="H23" s="17"/>
      <c r="I23" s="75"/>
      <c r="J23" s="65"/>
      <c r="K23" s="65"/>
      <c r="L23" s="65"/>
    </row>
    <row r="24" spans="1:12" ht="12.75">
      <c r="A24" s="125" t="s">
        <v>260</v>
      </c>
      <c r="B24" s="126"/>
      <c r="C24" s="56">
        <v>17</v>
      </c>
      <c r="D24" s="142" t="s">
        <v>328</v>
      </c>
      <c r="E24" s="153"/>
      <c r="F24" s="153"/>
      <c r="G24" s="154"/>
      <c r="H24" s="81" t="s">
        <v>261</v>
      </c>
      <c r="I24" s="57">
        <v>344</v>
      </c>
      <c r="J24" s="65"/>
      <c r="K24" s="65"/>
      <c r="L24" s="65"/>
    </row>
    <row r="25" spans="1:12" ht="12.75">
      <c r="A25" s="73"/>
      <c r="B25" s="74"/>
      <c r="C25" s="17"/>
      <c r="D25" s="17"/>
      <c r="E25" s="17"/>
      <c r="F25" s="17"/>
      <c r="G25" s="74"/>
      <c r="H25" s="74" t="s">
        <v>316</v>
      </c>
      <c r="I25" s="82"/>
      <c r="J25" s="65"/>
      <c r="K25" s="65"/>
      <c r="L25" s="65"/>
    </row>
    <row r="26" spans="1:12" ht="12.75">
      <c r="A26" s="125" t="s">
        <v>262</v>
      </c>
      <c r="B26" s="126"/>
      <c r="C26" s="58"/>
      <c r="D26" s="18"/>
      <c r="E26" s="83"/>
      <c r="F26" s="17"/>
      <c r="G26" s="155" t="s">
        <v>263</v>
      </c>
      <c r="H26" s="126"/>
      <c r="I26" s="59" t="s">
        <v>329</v>
      </c>
      <c r="J26" s="65"/>
      <c r="K26" s="65"/>
      <c r="L26" s="65"/>
    </row>
    <row r="27" spans="1:12" ht="12.75">
      <c r="A27" s="73"/>
      <c r="B27" s="74"/>
      <c r="C27" s="17"/>
      <c r="D27" s="17"/>
      <c r="E27" s="17"/>
      <c r="F27" s="17"/>
      <c r="G27" s="17"/>
      <c r="H27" s="17"/>
      <c r="I27" s="84"/>
      <c r="J27" s="65"/>
      <c r="K27" s="65"/>
      <c r="L27" s="65"/>
    </row>
    <row r="28" spans="1:12" ht="12.75">
      <c r="A28" s="156" t="s">
        <v>264</v>
      </c>
      <c r="B28" s="157"/>
      <c r="C28" s="158"/>
      <c r="D28" s="158"/>
      <c r="E28" s="157" t="s">
        <v>265</v>
      </c>
      <c r="F28" s="159"/>
      <c r="G28" s="159"/>
      <c r="H28" s="158" t="s">
        <v>266</v>
      </c>
      <c r="I28" s="160"/>
      <c r="J28" s="65"/>
      <c r="K28" s="65"/>
      <c r="L28" s="65"/>
    </row>
    <row r="29" spans="1:12" ht="12.75">
      <c r="A29" s="85"/>
      <c r="B29" s="83"/>
      <c r="C29" s="83"/>
      <c r="D29" s="79"/>
      <c r="E29" s="17"/>
      <c r="F29" s="17"/>
      <c r="G29" s="17"/>
      <c r="H29" s="86"/>
      <c r="I29" s="84"/>
      <c r="J29" s="65"/>
      <c r="K29" s="65"/>
      <c r="L29" s="65"/>
    </row>
    <row r="30" spans="1:12" ht="12.75">
      <c r="A30" s="150"/>
      <c r="B30" s="143"/>
      <c r="C30" s="143"/>
      <c r="D30" s="144"/>
      <c r="E30" s="150"/>
      <c r="F30" s="143"/>
      <c r="G30" s="143"/>
      <c r="H30" s="140"/>
      <c r="I30" s="141"/>
      <c r="J30" s="65"/>
      <c r="K30" s="65"/>
      <c r="L30" s="65"/>
    </row>
    <row r="31" spans="1:12" ht="12.75">
      <c r="A31" s="73"/>
      <c r="B31" s="74"/>
      <c r="C31" s="80"/>
      <c r="D31" s="151"/>
      <c r="E31" s="151"/>
      <c r="F31" s="151"/>
      <c r="G31" s="152"/>
      <c r="H31" s="17"/>
      <c r="I31" s="88"/>
      <c r="J31" s="65"/>
      <c r="K31" s="65"/>
      <c r="L31" s="65"/>
    </row>
    <row r="32" spans="1:12" ht="12.75">
      <c r="A32" s="150"/>
      <c r="B32" s="143"/>
      <c r="C32" s="143"/>
      <c r="D32" s="144"/>
      <c r="E32" s="150"/>
      <c r="F32" s="143"/>
      <c r="G32" s="143"/>
      <c r="H32" s="140"/>
      <c r="I32" s="141"/>
      <c r="J32" s="65"/>
      <c r="K32" s="65"/>
      <c r="L32" s="65"/>
    </row>
    <row r="33" spans="1:12" ht="12.75">
      <c r="A33" s="73"/>
      <c r="B33" s="74"/>
      <c r="C33" s="80"/>
      <c r="D33" s="87"/>
      <c r="E33" s="87"/>
      <c r="F33" s="87"/>
      <c r="G33" s="71"/>
      <c r="H33" s="17"/>
      <c r="I33" s="89"/>
      <c r="J33" s="65"/>
      <c r="K33" s="65"/>
      <c r="L33" s="65"/>
    </row>
    <row r="34" spans="1:12" ht="12.75">
      <c r="A34" s="150"/>
      <c r="B34" s="143"/>
      <c r="C34" s="143"/>
      <c r="D34" s="144"/>
      <c r="E34" s="150"/>
      <c r="F34" s="143"/>
      <c r="G34" s="143"/>
      <c r="H34" s="140"/>
      <c r="I34" s="141"/>
      <c r="J34" s="65"/>
      <c r="K34" s="65"/>
      <c r="L34" s="65"/>
    </row>
    <row r="35" spans="1:12" ht="12.75">
      <c r="A35" s="73"/>
      <c r="B35" s="74"/>
      <c r="C35" s="80"/>
      <c r="D35" s="87"/>
      <c r="E35" s="87"/>
      <c r="F35" s="87"/>
      <c r="G35" s="71"/>
      <c r="H35" s="17"/>
      <c r="I35" s="89"/>
      <c r="J35" s="65"/>
      <c r="K35" s="65"/>
      <c r="L35" s="65"/>
    </row>
    <row r="36" spans="1:12" ht="12.75">
      <c r="A36" s="150"/>
      <c r="B36" s="143"/>
      <c r="C36" s="143"/>
      <c r="D36" s="144"/>
      <c r="E36" s="150"/>
      <c r="F36" s="143"/>
      <c r="G36" s="143"/>
      <c r="H36" s="140"/>
      <c r="I36" s="141"/>
      <c r="J36" s="65"/>
      <c r="K36" s="65"/>
      <c r="L36" s="65"/>
    </row>
    <row r="37" spans="1:12" ht="12.75">
      <c r="A37" s="90"/>
      <c r="B37" s="91"/>
      <c r="C37" s="145"/>
      <c r="D37" s="146"/>
      <c r="E37" s="17"/>
      <c r="F37" s="145"/>
      <c r="G37" s="146"/>
      <c r="H37" s="17"/>
      <c r="I37" s="75"/>
      <c r="J37" s="65"/>
      <c r="K37" s="65"/>
      <c r="L37" s="65"/>
    </row>
    <row r="38" spans="1:12" ht="12.75">
      <c r="A38" s="150"/>
      <c r="B38" s="143"/>
      <c r="C38" s="143"/>
      <c r="D38" s="144"/>
      <c r="E38" s="150"/>
      <c r="F38" s="143"/>
      <c r="G38" s="143"/>
      <c r="H38" s="140"/>
      <c r="I38" s="141"/>
      <c r="J38" s="65"/>
      <c r="K38" s="65"/>
      <c r="L38" s="65"/>
    </row>
    <row r="39" spans="1:12" ht="12.75">
      <c r="A39" s="90"/>
      <c r="B39" s="91"/>
      <c r="C39" s="92"/>
      <c r="D39" s="93"/>
      <c r="E39" s="17"/>
      <c r="F39" s="92"/>
      <c r="G39" s="93"/>
      <c r="H39" s="17"/>
      <c r="I39" s="75"/>
      <c r="J39" s="65"/>
      <c r="K39" s="65"/>
      <c r="L39" s="65"/>
    </row>
    <row r="40" spans="1:12" ht="12.75">
      <c r="A40" s="150"/>
      <c r="B40" s="143"/>
      <c r="C40" s="143"/>
      <c r="D40" s="144"/>
      <c r="E40" s="150"/>
      <c r="F40" s="143"/>
      <c r="G40" s="143"/>
      <c r="H40" s="140"/>
      <c r="I40" s="141"/>
      <c r="J40" s="65"/>
      <c r="K40" s="65"/>
      <c r="L40" s="65"/>
    </row>
    <row r="41" spans="1:12" ht="12.75">
      <c r="A41" s="60"/>
      <c r="B41" s="83"/>
      <c r="C41" s="83"/>
      <c r="D41" s="83"/>
      <c r="E41" s="16"/>
      <c r="F41" s="94"/>
      <c r="G41" s="94"/>
      <c r="H41" s="61"/>
      <c r="I41" s="49"/>
      <c r="J41" s="65"/>
      <c r="K41" s="65"/>
      <c r="L41" s="65"/>
    </row>
    <row r="42" spans="1:12" ht="12.75">
      <c r="A42" s="90"/>
      <c r="B42" s="91"/>
      <c r="C42" s="92"/>
      <c r="D42" s="93"/>
      <c r="E42" s="17"/>
      <c r="F42" s="92"/>
      <c r="G42" s="93"/>
      <c r="H42" s="17"/>
      <c r="I42" s="75"/>
      <c r="J42" s="65"/>
      <c r="K42" s="65"/>
      <c r="L42" s="65"/>
    </row>
    <row r="43" spans="1:12" ht="12.75">
      <c r="A43" s="95"/>
      <c r="B43" s="96"/>
      <c r="C43" s="96"/>
      <c r="D43" s="78"/>
      <c r="E43" s="78"/>
      <c r="F43" s="96"/>
      <c r="G43" s="78"/>
      <c r="H43" s="78"/>
      <c r="I43" s="97"/>
      <c r="J43" s="65"/>
      <c r="K43" s="65"/>
      <c r="L43" s="65"/>
    </row>
    <row r="44" spans="1:12" ht="12.75">
      <c r="A44" s="120" t="s">
        <v>267</v>
      </c>
      <c r="B44" s="121"/>
      <c r="C44" s="140"/>
      <c r="D44" s="141"/>
      <c r="E44" s="79"/>
      <c r="F44" s="142"/>
      <c r="G44" s="143"/>
      <c r="H44" s="143"/>
      <c r="I44" s="144"/>
      <c r="J44" s="65"/>
      <c r="K44" s="65"/>
      <c r="L44" s="65"/>
    </row>
    <row r="45" spans="1:12" ht="12.75">
      <c r="A45" s="90"/>
      <c r="B45" s="91"/>
      <c r="C45" s="145"/>
      <c r="D45" s="146"/>
      <c r="E45" s="17"/>
      <c r="F45" s="145"/>
      <c r="G45" s="147"/>
      <c r="H45" s="98"/>
      <c r="I45" s="99"/>
      <c r="J45" s="65"/>
      <c r="K45" s="65"/>
      <c r="L45" s="65"/>
    </row>
    <row r="46" spans="1:12" ht="12.75">
      <c r="A46" s="120" t="s">
        <v>268</v>
      </c>
      <c r="B46" s="121"/>
      <c r="C46" s="142" t="s">
        <v>335</v>
      </c>
      <c r="D46" s="148"/>
      <c r="E46" s="148"/>
      <c r="F46" s="148"/>
      <c r="G46" s="148"/>
      <c r="H46" s="148"/>
      <c r="I46" s="149"/>
      <c r="J46" s="65"/>
      <c r="K46" s="65"/>
      <c r="L46" s="65"/>
    </row>
    <row r="47" spans="1:12" ht="12.75">
      <c r="A47" s="73"/>
      <c r="B47" s="74"/>
      <c r="C47" s="80" t="s">
        <v>269</v>
      </c>
      <c r="D47" s="17"/>
      <c r="E47" s="17"/>
      <c r="F47" s="17"/>
      <c r="G47" s="17"/>
      <c r="H47" s="17"/>
      <c r="I47" s="75"/>
      <c r="J47" s="65"/>
      <c r="K47" s="65"/>
      <c r="L47" s="65"/>
    </row>
    <row r="48" spans="1:12" ht="12.75">
      <c r="A48" s="120" t="s">
        <v>270</v>
      </c>
      <c r="B48" s="121"/>
      <c r="C48" s="127" t="s">
        <v>337</v>
      </c>
      <c r="D48" s="123"/>
      <c r="E48" s="124"/>
      <c r="F48" s="17"/>
      <c r="G48" s="81" t="s">
        <v>271</v>
      </c>
      <c r="H48" s="127" t="s">
        <v>330</v>
      </c>
      <c r="I48" s="124"/>
      <c r="J48" s="65"/>
      <c r="K48" s="65"/>
      <c r="L48" s="65"/>
    </row>
    <row r="49" spans="1:12" ht="12.75">
      <c r="A49" s="73"/>
      <c r="B49" s="74"/>
      <c r="C49" s="80"/>
      <c r="D49" s="17"/>
      <c r="E49" s="17"/>
      <c r="F49" s="17"/>
      <c r="G49" s="17"/>
      <c r="H49" s="17"/>
      <c r="I49" s="75"/>
      <c r="J49" s="65"/>
      <c r="K49" s="65"/>
      <c r="L49" s="65"/>
    </row>
    <row r="50" spans="1:12" ht="12.75">
      <c r="A50" s="120" t="s">
        <v>257</v>
      </c>
      <c r="B50" s="121"/>
      <c r="C50" s="122" t="s">
        <v>336</v>
      </c>
      <c r="D50" s="123"/>
      <c r="E50" s="123"/>
      <c r="F50" s="123"/>
      <c r="G50" s="123"/>
      <c r="H50" s="123"/>
      <c r="I50" s="124"/>
      <c r="J50" s="65"/>
      <c r="K50" s="65"/>
      <c r="L50" s="65"/>
    </row>
    <row r="51" spans="1:12" ht="12.75">
      <c r="A51" s="73"/>
      <c r="B51" s="74"/>
      <c r="C51" s="17"/>
      <c r="D51" s="17"/>
      <c r="E51" s="17"/>
      <c r="F51" s="17"/>
      <c r="G51" s="17"/>
      <c r="H51" s="17"/>
      <c r="I51" s="75"/>
      <c r="J51" s="65"/>
      <c r="K51" s="65"/>
      <c r="L51" s="65"/>
    </row>
    <row r="52" spans="1:12" ht="12.75">
      <c r="A52" s="125" t="s">
        <v>272</v>
      </c>
      <c r="B52" s="126"/>
      <c r="C52" s="127" t="s">
        <v>331</v>
      </c>
      <c r="D52" s="123"/>
      <c r="E52" s="123"/>
      <c r="F52" s="123"/>
      <c r="G52" s="123"/>
      <c r="H52" s="123"/>
      <c r="I52" s="128"/>
      <c r="J52" s="65"/>
      <c r="K52" s="65"/>
      <c r="L52" s="65"/>
    </row>
    <row r="53" spans="1:12" ht="12.75">
      <c r="A53" s="100"/>
      <c r="B53" s="78"/>
      <c r="C53" s="136" t="s">
        <v>273</v>
      </c>
      <c r="D53" s="136"/>
      <c r="E53" s="136"/>
      <c r="F53" s="136"/>
      <c r="G53" s="136"/>
      <c r="H53" s="136"/>
      <c r="I53" s="102"/>
      <c r="J53" s="65"/>
      <c r="K53" s="65"/>
      <c r="L53" s="65"/>
    </row>
    <row r="54" spans="1:12" ht="12.75">
      <c r="A54" s="100"/>
      <c r="B54" s="78"/>
      <c r="C54" s="101"/>
      <c r="D54" s="101"/>
      <c r="E54" s="101"/>
      <c r="F54" s="101"/>
      <c r="G54" s="101"/>
      <c r="H54" s="101"/>
      <c r="I54" s="102"/>
      <c r="J54" s="65"/>
      <c r="K54" s="65"/>
      <c r="L54" s="65"/>
    </row>
    <row r="55" spans="1:12" ht="12.75">
      <c r="A55" s="100"/>
      <c r="B55" s="129" t="s">
        <v>274</v>
      </c>
      <c r="C55" s="130"/>
      <c r="D55" s="130"/>
      <c r="E55" s="130"/>
      <c r="F55" s="22"/>
      <c r="G55" s="22"/>
      <c r="H55" s="22"/>
      <c r="I55" s="50"/>
      <c r="J55" s="65"/>
      <c r="K55" s="65"/>
      <c r="L55" s="65"/>
    </row>
    <row r="56" spans="1:12" ht="12.75">
      <c r="A56" s="100"/>
      <c r="B56" s="131" t="s">
        <v>304</v>
      </c>
      <c r="C56" s="132"/>
      <c r="D56" s="132"/>
      <c r="E56" s="132"/>
      <c r="F56" s="132"/>
      <c r="G56" s="132"/>
      <c r="H56" s="132"/>
      <c r="I56" s="133"/>
      <c r="J56" s="65"/>
      <c r="K56" s="65"/>
      <c r="L56" s="65"/>
    </row>
    <row r="57" spans="1:12" ht="12.75">
      <c r="A57" s="100"/>
      <c r="B57" s="131" t="s">
        <v>305</v>
      </c>
      <c r="C57" s="132"/>
      <c r="D57" s="132"/>
      <c r="E57" s="132"/>
      <c r="F57" s="132"/>
      <c r="G57" s="132"/>
      <c r="H57" s="132"/>
      <c r="I57" s="50"/>
      <c r="J57" s="65"/>
      <c r="K57" s="65"/>
      <c r="L57" s="65"/>
    </row>
    <row r="58" spans="1:12" ht="12.75">
      <c r="A58" s="100"/>
      <c r="B58" s="131" t="s">
        <v>306</v>
      </c>
      <c r="C58" s="132"/>
      <c r="D58" s="132"/>
      <c r="E58" s="132"/>
      <c r="F58" s="132"/>
      <c r="G58" s="132"/>
      <c r="H58" s="132"/>
      <c r="I58" s="133"/>
      <c r="J58" s="65"/>
      <c r="K58" s="65"/>
      <c r="L58" s="65"/>
    </row>
    <row r="59" spans="1:12" ht="12.75">
      <c r="A59" s="100"/>
      <c r="B59" s="131" t="s">
        <v>307</v>
      </c>
      <c r="C59" s="132"/>
      <c r="D59" s="132"/>
      <c r="E59" s="132"/>
      <c r="F59" s="132"/>
      <c r="G59" s="132"/>
      <c r="H59" s="132"/>
      <c r="I59" s="133"/>
      <c r="J59" s="65"/>
      <c r="K59" s="65"/>
      <c r="L59" s="65"/>
    </row>
    <row r="60" spans="1:12" ht="12.75">
      <c r="A60" s="100"/>
      <c r="B60" s="51"/>
      <c r="C60" s="52"/>
      <c r="D60" s="52"/>
      <c r="E60" s="52"/>
      <c r="F60" s="52"/>
      <c r="G60" s="52"/>
      <c r="H60" s="52"/>
      <c r="I60" s="53"/>
      <c r="J60" s="65"/>
      <c r="K60" s="65"/>
      <c r="L60" s="65"/>
    </row>
    <row r="61" spans="1:12" ht="13.5" thickBot="1">
      <c r="A61" s="54" t="s">
        <v>275</v>
      </c>
      <c r="B61" s="17"/>
      <c r="C61" s="17"/>
      <c r="D61" s="17"/>
      <c r="E61" s="17"/>
      <c r="F61" s="17"/>
      <c r="G61" s="103"/>
      <c r="H61" s="104"/>
      <c r="I61" s="105"/>
      <c r="J61" s="65"/>
      <c r="K61" s="65"/>
      <c r="L61" s="65"/>
    </row>
    <row r="62" spans="1:12" ht="12.75">
      <c r="A62" s="69"/>
      <c r="B62" s="17"/>
      <c r="C62" s="17"/>
      <c r="D62" s="17"/>
      <c r="E62" s="78" t="s">
        <v>276</v>
      </c>
      <c r="F62" s="83"/>
      <c r="G62" s="137" t="s">
        <v>277</v>
      </c>
      <c r="H62" s="138"/>
      <c r="I62" s="139"/>
      <c r="J62" s="65"/>
      <c r="K62" s="65"/>
      <c r="L62" s="65"/>
    </row>
    <row r="63" spans="1:12" ht="12.75">
      <c r="A63" s="106"/>
      <c r="B63" s="107"/>
      <c r="C63" s="108"/>
      <c r="D63" s="108"/>
      <c r="E63" s="108"/>
      <c r="F63" s="108"/>
      <c r="G63" s="118"/>
      <c r="H63" s="119"/>
      <c r="I63" s="109"/>
      <c r="J63" s="65"/>
      <c r="K63" s="65"/>
      <c r="L63" s="65"/>
    </row>
  </sheetData>
  <sheetProtection/>
  <protectedRanges>
    <protectedRange sqref="E2 H2 C6:D6 C8:D8 C10:D10 C14:D14 F14:I14 C16:I16 C18:I18 C20:I20 C24:G24 C22:F22 C26 I26 I24 A30:I30 A32:I32 A34:D34" name="Range1_2"/>
    <protectedRange sqref="C12:I12" name="Range1_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ina.covic@bluesunhotels.com"/>
    <hyperlink ref="C20" r:id="rId2" display="www.bluesunhotels.com"/>
    <hyperlink ref="C50" r:id="rId3" display="marina.covic@bluesunhotels.com"/>
  </hyperlinks>
  <printOptions horizontalCentered="1"/>
  <pageMargins left="0.7480314960629921" right="0.7480314960629921" top="1.968503937007874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5">
      <selection activeCell="K66" sqref="K66"/>
    </sheetView>
  </sheetViews>
  <sheetFormatPr defaultColWidth="9.140625" defaultRowHeight="12.75"/>
  <cols>
    <col min="1" max="9" width="9.140625" style="23" customWidth="1"/>
    <col min="10" max="10" width="9.8515625" style="23" bestFit="1" customWidth="1"/>
    <col min="11" max="11" width="11.140625" style="23" bestFit="1" customWidth="1"/>
    <col min="12" max="16384" width="9.140625" style="23" customWidth="1"/>
  </cols>
  <sheetData>
    <row r="1" spans="1:11" ht="12.75" customHeight="1">
      <c r="A1" s="188" t="s">
        <v>153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2.75" customHeight="1">
      <c r="A2" s="189" t="s">
        <v>338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2.75" customHeight="1">
      <c r="A3" s="190" t="s">
        <v>334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1" ht="22.5" customHeight="1">
      <c r="A4" s="193" t="s">
        <v>59</v>
      </c>
      <c r="B4" s="194"/>
      <c r="C4" s="194"/>
      <c r="D4" s="194"/>
      <c r="E4" s="194"/>
      <c r="F4" s="194"/>
      <c r="G4" s="194"/>
      <c r="H4" s="195"/>
      <c r="I4" s="29" t="s">
        <v>278</v>
      </c>
      <c r="J4" s="30" t="s">
        <v>317</v>
      </c>
      <c r="K4" s="31" t="s">
        <v>318</v>
      </c>
    </row>
    <row r="5" spans="1:11" ht="12.75">
      <c r="A5" s="178">
        <v>1</v>
      </c>
      <c r="B5" s="178"/>
      <c r="C5" s="178"/>
      <c r="D5" s="178"/>
      <c r="E5" s="178"/>
      <c r="F5" s="178"/>
      <c r="G5" s="178"/>
      <c r="H5" s="178"/>
      <c r="I5" s="28">
        <v>2</v>
      </c>
      <c r="J5" s="27">
        <v>3</v>
      </c>
      <c r="K5" s="27">
        <v>4</v>
      </c>
    </row>
    <row r="6" spans="1:11" ht="12.75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1"/>
    </row>
    <row r="7" spans="1:11" ht="12.75" customHeight="1">
      <c r="A7" s="182" t="s">
        <v>60</v>
      </c>
      <c r="B7" s="183"/>
      <c r="C7" s="183"/>
      <c r="D7" s="183"/>
      <c r="E7" s="183"/>
      <c r="F7" s="183"/>
      <c r="G7" s="183"/>
      <c r="H7" s="184"/>
      <c r="I7" s="3">
        <v>1</v>
      </c>
      <c r="J7" s="6"/>
      <c r="K7" s="6"/>
    </row>
    <row r="8" spans="1:11" ht="12.75" customHeight="1">
      <c r="A8" s="185" t="s">
        <v>13</v>
      </c>
      <c r="B8" s="186"/>
      <c r="C8" s="186"/>
      <c r="D8" s="186"/>
      <c r="E8" s="186"/>
      <c r="F8" s="186"/>
      <c r="G8" s="186"/>
      <c r="H8" s="187"/>
      <c r="I8" s="1">
        <v>2</v>
      </c>
      <c r="J8" s="24">
        <f>J9+J16+J26+J35+J39</f>
        <v>303216993</v>
      </c>
      <c r="K8" s="24">
        <f>K9+K16+K26+K35+K39</f>
        <v>373867308</v>
      </c>
    </row>
    <row r="9" spans="1:11" ht="12.75" customHeight="1">
      <c r="A9" s="196" t="s">
        <v>205</v>
      </c>
      <c r="B9" s="197"/>
      <c r="C9" s="197"/>
      <c r="D9" s="197"/>
      <c r="E9" s="197"/>
      <c r="F9" s="197"/>
      <c r="G9" s="197"/>
      <c r="H9" s="198"/>
      <c r="I9" s="1">
        <v>3</v>
      </c>
      <c r="J9" s="24">
        <f>SUM(J10:J15)</f>
        <v>207116</v>
      </c>
      <c r="K9" s="24">
        <f>SUM(K10:K15)</f>
        <v>102917</v>
      </c>
    </row>
    <row r="10" spans="1:11" ht="12.75" customHeight="1">
      <c r="A10" s="196" t="s">
        <v>112</v>
      </c>
      <c r="B10" s="197"/>
      <c r="C10" s="197"/>
      <c r="D10" s="197"/>
      <c r="E10" s="197"/>
      <c r="F10" s="197"/>
      <c r="G10" s="197"/>
      <c r="H10" s="198"/>
      <c r="I10" s="1">
        <v>4</v>
      </c>
      <c r="J10" s="7"/>
      <c r="K10" s="7"/>
    </row>
    <row r="11" spans="1:11" ht="12.75" customHeight="1">
      <c r="A11" s="196" t="s">
        <v>14</v>
      </c>
      <c r="B11" s="197"/>
      <c r="C11" s="197"/>
      <c r="D11" s="197"/>
      <c r="E11" s="197"/>
      <c r="F11" s="197"/>
      <c r="G11" s="197"/>
      <c r="H11" s="198"/>
      <c r="I11" s="1">
        <v>5</v>
      </c>
      <c r="J11" s="7">
        <v>207116</v>
      </c>
      <c r="K11" s="7">
        <v>102917</v>
      </c>
    </row>
    <row r="12" spans="1:11" ht="12.75" customHeight="1">
      <c r="A12" s="196" t="s">
        <v>113</v>
      </c>
      <c r="B12" s="197"/>
      <c r="C12" s="197"/>
      <c r="D12" s="197"/>
      <c r="E12" s="197"/>
      <c r="F12" s="197"/>
      <c r="G12" s="197"/>
      <c r="H12" s="198"/>
      <c r="I12" s="1">
        <v>6</v>
      </c>
      <c r="J12" s="7"/>
      <c r="K12" s="7"/>
    </row>
    <row r="13" spans="1:11" ht="12.75" customHeight="1">
      <c r="A13" s="196" t="s">
        <v>208</v>
      </c>
      <c r="B13" s="197"/>
      <c r="C13" s="197"/>
      <c r="D13" s="197"/>
      <c r="E13" s="197"/>
      <c r="F13" s="197"/>
      <c r="G13" s="197"/>
      <c r="H13" s="198"/>
      <c r="I13" s="1">
        <v>7</v>
      </c>
      <c r="J13" s="7"/>
      <c r="K13" s="7"/>
    </row>
    <row r="14" spans="1:11" ht="12.75" customHeight="1">
      <c r="A14" s="196" t="s">
        <v>209</v>
      </c>
      <c r="B14" s="197"/>
      <c r="C14" s="197"/>
      <c r="D14" s="197"/>
      <c r="E14" s="197"/>
      <c r="F14" s="197"/>
      <c r="G14" s="197"/>
      <c r="H14" s="198"/>
      <c r="I14" s="1">
        <v>8</v>
      </c>
      <c r="J14" s="7"/>
      <c r="K14" s="7"/>
    </row>
    <row r="15" spans="1:11" ht="12.75" customHeight="1">
      <c r="A15" s="196" t="s">
        <v>210</v>
      </c>
      <c r="B15" s="197"/>
      <c r="C15" s="197"/>
      <c r="D15" s="197"/>
      <c r="E15" s="197"/>
      <c r="F15" s="197"/>
      <c r="G15" s="197"/>
      <c r="H15" s="198"/>
      <c r="I15" s="1">
        <v>9</v>
      </c>
      <c r="J15" s="7"/>
      <c r="K15" s="7"/>
    </row>
    <row r="16" spans="1:11" ht="12.75" customHeight="1">
      <c r="A16" s="196" t="s">
        <v>206</v>
      </c>
      <c r="B16" s="197"/>
      <c r="C16" s="197"/>
      <c r="D16" s="197"/>
      <c r="E16" s="197"/>
      <c r="F16" s="197"/>
      <c r="G16" s="197"/>
      <c r="H16" s="198"/>
      <c r="I16" s="1">
        <v>10</v>
      </c>
      <c r="J16" s="24">
        <f>SUM(J17:J25)</f>
        <v>240675535</v>
      </c>
      <c r="K16" s="24">
        <f>SUM(K17:K25)</f>
        <v>249932245</v>
      </c>
    </row>
    <row r="17" spans="1:11" ht="12.75" customHeight="1">
      <c r="A17" s="196" t="s">
        <v>211</v>
      </c>
      <c r="B17" s="197"/>
      <c r="C17" s="197"/>
      <c r="D17" s="197"/>
      <c r="E17" s="197"/>
      <c r="F17" s="197"/>
      <c r="G17" s="197"/>
      <c r="H17" s="198"/>
      <c r="I17" s="1">
        <v>11</v>
      </c>
      <c r="J17" s="7">
        <v>28576821</v>
      </c>
      <c r="K17" s="7">
        <v>28576821</v>
      </c>
    </row>
    <row r="18" spans="1:11" ht="12.75" customHeight="1">
      <c r="A18" s="196" t="s">
        <v>247</v>
      </c>
      <c r="B18" s="197"/>
      <c r="C18" s="197"/>
      <c r="D18" s="197"/>
      <c r="E18" s="197"/>
      <c r="F18" s="197"/>
      <c r="G18" s="197"/>
      <c r="H18" s="198"/>
      <c r="I18" s="1">
        <v>12</v>
      </c>
      <c r="J18" s="7">
        <v>179606205</v>
      </c>
      <c r="K18" s="7">
        <v>182491904</v>
      </c>
    </row>
    <row r="19" spans="1:11" ht="12.75" customHeight="1">
      <c r="A19" s="196" t="s">
        <v>212</v>
      </c>
      <c r="B19" s="197"/>
      <c r="C19" s="197"/>
      <c r="D19" s="197"/>
      <c r="E19" s="197"/>
      <c r="F19" s="197"/>
      <c r="G19" s="197"/>
      <c r="H19" s="198"/>
      <c r="I19" s="1">
        <v>13</v>
      </c>
      <c r="J19" s="7">
        <v>17736679</v>
      </c>
      <c r="K19" s="7">
        <v>16346253</v>
      </c>
    </row>
    <row r="20" spans="1:11" ht="12.75" customHeight="1">
      <c r="A20" s="196" t="s">
        <v>27</v>
      </c>
      <c r="B20" s="197"/>
      <c r="C20" s="197"/>
      <c r="D20" s="197"/>
      <c r="E20" s="197"/>
      <c r="F20" s="197"/>
      <c r="G20" s="197"/>
      <c r="H20" s="198"/>
      <c r="I20" s="1">
        <v>14</v>
      </c>
      <c r="J20" s="7">
        <v>9067857</v>
      </c>
      <c r="K20" s="7">
        <v>11453948</v>
      </c>
    </row>
    <row r="21" spans="1:11" ht="12.75" customHeight="1">
      <c r="A21" s="196" t="s">
        <v>28</v>
      </c>
      <c r="B21" s="197"/>
      <c r="C21" s="197"/>
      <c r="D21" s="197"/>
      <c r="E21" s="197"/>
      <c r="F21" s="197"/>
      <c r="G21" s="197"/>
      <c r="H21" s="198"/>
      <c r="I21" s="1">
        <v>15</v>
      </c>
      <c r="J21" s="7"/>
      <c r="K21" s="7"/>
    </row>
    <row r="22" spans="1:11" ht="12.75" customHeight="1">
      <c r="A22" s="196" t="s">
        <v>72</v>
      </c>
      <c r="B22" s="197"/>
      <c r="C22" s="197"/>
      <c r="D22" s="197"/>
      <c r="E22" s="197"/>
      <c r="F22" s="197"/>
      <c r="G22" s="197"/>
      <c r="H22" s="198"/>
      <c r="I22" s="1">
        <v>16</v>
      </c>
      <c r="J22" s="7">
        <v>162540</v>
      </c>
      <c r="K22" s="7">
        <v>67661</v>
      </c>
    </row>
    <row r="23" spans="1:11" ht="12.75" customHeight="1">
      <c r="A23" s="196" t="s">
        <v>73</v>
      </c>
      <c r="B23" s="197"/>
      <c r="C23" s="197"/>
      <c r="D23" s="197"/>
      <c r="E23" s="197"/>
      <c r="F23" s="197"/>
      <c r="G23" s="197"/>
      <c r="H23" s="198"/>
      <c r="I23" s="1">
        <v>17</v>
      </c>
      <c r="J23" s="7">
        <v>5525433</v>
      </c>
      <c r="K23" s="7">
        <v>10995658</v>
      </c>
    </row>
    <row r="24" spans="1:11" ht="12.75" customHeight="1">
      <c r="A24" s="196" t="s">
        <v>74</v>
      </c>
      <c r="B24" s="197"/>
      <c r="C24" s="197"/>
      <c r="D24" s="197"/>
      <c r="E24" s="197"/>
      <c r="F24" s="197"/>
      <c r="G24" s="197"/>
      <c r="H24" s="198"/>
      <c r="I24" s="1">
        <v>18</v>
      </c>
      <c r="J24" s="7"/>
      <c r="K24" s="7"/>
    </row>
    <row r="25" spans="1:11" ht="12.75" customHeight="1">
      <c r="A25" s="196" t="s">
        <v>75</v>
      </c>
      <c r="B25" s="197"/>
      <c r="C25" s="197"/>
      <c r="D25" s="197"/>
      <c r="E25" s="197"/>
      <c r="F25" s="197"/>
      <c r="G25" s="197"/>
      <c r="H25" s="198"/>
      <c r="I25" s="1">
        <v>19</v>
      </c>
      <c r="J25" s="7"/>
      <c r="K25" s="7"/>
    </row>
    <row r="26" spans="1:11" ht="12.75" customHeight="1">
      <c r="A26" s="196" t="s">
        <v>190</v>
      </c>
      <c r="B26" s="197"/>
      <c r="C26" s="197"/>
      <c r="D26" s="197"/>
      <c r="E26" s="197"/>
      <c r="F26" s="197"/>
      <c r="G26" s="197"/>
      <c r="H26" s="198"/>
      <c r="I26" s="1">
        <v>20</v>
      </c>
      <c r="J26" s="24">
        <f>SUM(J27:J34)</f>
        <v>61968052</v>
      </c>
      <c r="K26" s="24">
        <f>SUM(K27:K34)</f>
        <v>123665251</v>
      </c>
    </row>
    <row r="27" spans="1:11" ht="12.75" customHeight="1">
      <c r="A27" s="196" t="s">
        <v>76</v>
      </c>
      <c r="B27" s="197"/>
      <c r="C27" s="197"/>
      <c r="D27" s="197"/>
      <c r="E27" s="197"/>
      <c r="F27" s="197"/>
      <c r="G27" s="197"/>
      <c r="H27" s="198"/>
      <c r="I27" s="1">
        <v>21</v>
      </c>
      <c r="J27" s="7"/>
      <c r="K27" s="7"/>
    </row>
    <row r="28" spans="1:11" ht="12.75" customHeight="1">
      <c r="A28" s="196" t="s">
        <v>77</v>
      </c>
      <c r="B28" s="197"/>
      <c r="C28" s="197"/>
      <c r="D28" s="197"/>
      <c r="E28" s="197"/>
      <c r="F28" s="197"/>
      <c r="G28" s="197"/>
      <c r="H28" s="198"/>
      <c r="I28" s="1">
        <v>22</v>
      </c>
      <c r="J28" s="7"/>
      <c r="K28" s="7"/>
    </row>
    <row r="29" spans="1:11" ht="12.75" customHeight="1">
      <c r="A29" s="196" t="s">
        <v>78</v>
      </c>
      <c r="B29" s="197"/>
      <c r="C29" s="197"/>
      <c r="D29" s="197"/>
      <c r="E29" s="197"/>
      <c r="F29" s="197"/>
      <c r="G29" s="197"/>
      <c r="H29" s="198"/>
      <c r="I29" s="1">
        <v>23</v>
      </c>
      <c r="J29" s="7">
        <v>51677360</v>
      </c>
      <c r="K29" s="7">
        <v>105701909</v>
      </c>
    </row>
    <row r="30" spans="1:11" ht="12.75" customHeight="1">
      <c r="A30" s="196" t="s">
        <v>83</v>
      </c>
      <c r="B30" s="197"/>
      <c r="C30" s="197"/>
      <c r="D30" s="197"/>
      <c r="E30" s="197"/>
      <c r="F30" s="197"/>
      <c r="G30" s="197"/>
      <c r="H30" s="198"/>
      <c r="I30" s="1">
        <v>24</v>
      </c>
      <c r="J30" s="7">
        <v>10290692</v>
      </c>
      <c r="K30" s="7">
        <v>0</v>
      </c>
    </row>
    <row r="31" spans="1:11" ht="12.75" customHeight="1">
      <c r="A31" s="196" t="s">
        <v>84</v>
      </c>
      <c r="B31" s="197"/>
      <c r="C31" s="197"/>
      <c r="D31" s="197"/>
      <c r="E31" s="197"/>
      <c r="F31" s="197"/>
      <c r="G31" s="197"/>
      <c r="H31" s="198"/>
      <c r="I31" s="1">
        <v>25</v>
      </c>
      <c r="J31" s="7"/>
      <c r="K31" s="7"/>
    </row>
    <row r="32" spans="1:11" ht="12.75" customHeight="1">
      <c r="A32" s="196" t="s">
        <v>85</v>
      </c>
      <c r="B32" s="197"/>
      <c r="C32" s="197"/>
      <c r="D32" s="197"/>
      <c r="E32" s="197"/>
      <c r="F32" s="197"/>
      <c r="G32" s="197"/>
      <c r="H32" s="198"/>
      <c r="I32" s="1">
        <v>26</v>
      </c>
      <c r="J32" s="7"/>
      <c r="K32" s="7">
        <v>17963342</v>
      </c>
    </row>
    <row r="33" spans="1:11" ht="12.75" customHeight="1">
      <c r="A33" s="196" t="s">
        <v>79</v>
      </c>
      <c r="B33" s="197"/>
      <c r="C33" s="197"/>
      <c r="D33" s="197"/>
      <c r="E33" s="197"/>
      <c r="F33" s="197"/>
      <c r="G33" s="197"/>
      <c r="H33" s="198"/>
      <c r="I33" s="1">
        <v>27</v>
      </c>
      <c r="J33" s="7"/>
      <c r="K33" s="7"/>
    </row>
    <row r="34" spans="1:11" ht="12.75" customHeight="1">
      <c r="A34" s="196" t="s">
        <v>183</v>
      </c>
      <c r="B34" s="197"/>
      <c r="C34" s="197"/>
      <c r="D34" s="197"/>
      <c r="E34" s="197"/>
      <c r="F34" s="197"/>
      <c r="G34" s="197"/>
      <c r="H34" s="198"/>
      <c r="I34" s="1">
        <v>28</v>
      </c>
      <c r="J34" s="7"/>
      <c r="K34" s="7"/>
    </row>
    <row r="35" spans="1:11" ht="12.75" customHeight="1">
      <c r="A35" s="196" t="s">
        <v>184</v>
      </c>
      <c r="B35" s="197"/>
      <c r="C35" s="197"/>
      <c r="D35" s="197"/>
      <c r="E35" s="197"/>
      <c r="F35" s="197"/>
      <c r="G35" s="197"/>
      <c r="H35" s="198"/>
      <c r="I35" s="1">
        <v>29</v>
      </c>
      <c r="J35" s="24">
        <f>SUM(J36:J38)</f>
        <v>366290</v>
      </c>
      <c r="K35" s="24">
        <f>SUM(K36:K38)</f>
        <v>166895</v>
      </c>
    </row>
    <row r="36" spans="1:11" ht="12.75" customHeight="1">
      <c r="A36" s="196" t="s">
        <v>80</v>
      </c>
      <c r="B36" s="197"/>
      <c r="C36" s="197"/>
      <c r="D36" s="197"/>
      <c r="E36" s="197"/>
      <c r="F36" s="197"/>
      <c r="G36" s="197"/>
      <c r="H36" s="198"/>
      <c r="I36" s="1">
        <v>30</v>
      </c>
      <c r="J36" s="7"/>
      <c r="K36" s="7"/>
    </row>
    <row r="37" spans="1:11" ht="12.75" customHeight="1">
      <c r="A37" s="196" t="s">
        <v>81</v>
      </c>
      <c r="B37" s="197"/>
      <c r="C37" s="197"/>
      <c r="D37" s="197"/>
      <c r="E37" s="197"/>
      <c r="F37" s="197"/>
      <c r="G37" s="197"/>
      <c r="H37" s="198"/>
      <c r="I37" s="1">
        <v>31</v>
      </c>
      <c r="J37" s="7"/>
      <c r="K37" s="7"/>
    </row>
    <row r="38" spans="1:11" ht="12.75" customHeight="1">
      <c r="A38" s="196" t="s">
        <v>82</v>
      </c>
      <c r="B38" s="197"/>
      <c r="C38" s="197"/>
      <c r="D38" s="197"/>
      <c r="E38" s="197"/>
      <c r="F38" s="197"/>
      <c r="G38" s="197"/>
      <c r="H38" s="198"/>
      <c r="I38" s="1">
        <v>32</v>
      </c>
      <c r="J38" s="7">
        <v>366290</v>
      </c>
      <c r="K38" s="7">
        <v>166895</v>
      </c>
    </row>
    <row r="39" spans="1:11" ht="12.75" customHeight="1">
      <c r="A39" s="196" t="s">
        <v>185</v>
      </c>
      <c r="B39" s="197"/>
      <c r="C39" s="197"/>
      <c r="D39" s="197"/>
      <c r="E39" s="197"/>
      <c r="F39" s="197"/>
      <c r="G39" s="197"/>
      <c r="H39" s="198"/>
      <c r="I39" s="1">
        <v>33</v>
      </c>
      <c r="J39" s="7"/>
      <c r="K39" s="7"/>
    </row>
    <row r="40" spans="1:11" ht="12.75" customHeight="1">
      <c r="A40" s="185" t="s">
        <v>240</v>
      </c>
      <c r="B40" s="186"/>
      <c r="C40" s="186"/>
      <c r="D40" s="186"/>
      <c r="E40" s="186"/>
      <c r="F40" s="186"/>
      <c r="G40" s="186"/>
      <c r="H40" s="187"/>
      <c r="I40" s="1">
        <v>34</v>
      </c>
      <c r="J40" s="24">
        <f>J41+J49+J56+J64</f>
        <v>121787408</v>
      </c>
      <c r="K40" s="24">
        <f>K41+K49+K56+K64</f>
        <v>96912201</v>
      </c>
    </row>
    <row r="41" spans="1:11" ht="12.75" customHeight="1">
      <c r="A41" s="196" t="s">
        <v>100</v>
      </c>
      <c r="B41" s="197"/>
      <c r="C41" s="197"/>
      <c r="D41" s="197"/>
      <c r="E41" s="197"/>
      <c r="F41" s="197"/>
      <c r="G41" s="197"/>
      <c r="H41" s="198"/>
      <c r="I41" s="1">
        <v>35</v>
      </c>
      <c r="J41" s="24">
        <f>SUM(J42:J48)</f>
        <v>770260</v>
      </c>
      <c r="K41" s="24">
        <f>SUM(K42:K48)</f>
        <v>721261</v>
      </c>
    </row>
    <row r="42" spans="1:11" ht="12.75" customHeight="1">
      <c r="A42" s="196" t="s">
        <v>117</v>
      </c>
      <c r="B42" s="197"/>
      <c r="C42" s="197"/>
      <c r="D42" s="197"/>
      <c r="E42" s="197"/>
      <c r="F42" s="197"/>
      <c r="G42" s="197"/>
      <c r="H42" s="198"/>
      <c r="I42" s="1">
        <v>36</v>
      </c>
      <c r="J42" s="7">
        <v>770260</v>
      </c>
      <c r="K42" s="7">
        <v>721261</v>
      </c>
    </row>
    <row r="43" spans="1:11" ht="12.75" customHeight="1">
      <c r="A43" s="196" t="s">
        <v>118</v>
      </c>
      <c r="B43" s="197"/>
      <c r="C43" s="197"/>
      <c r="D43" s="197"/>
      <c r="E43" s="197"/>
      <c r="F43" s="197"/>
      <c r="G43" s="197"/>
      <c r="H43" s="198"/>
      <c r="I43" s="1">
        <v>37</v>
      </c>
      <c r="J43" s="7"/>
      <c r="K43" s="7"/>
    </row>
    <row r="44" spans="1:11" ht="12.75" customHeight="1">
      <c r="A44" s="196" t="s">
        <v>86</v>
      </c>
      <c r="B44" s="197"/>
      <c r="C44" s="197"/>
      <c r="D44" s="197"/>
      <c r="E44" s="197"/>
      <c r="F44" s="197"/>
      <c r="G44" s="197"/>
      <c r="H44" s="198"/>
      <c r="I44" s="1">
        <v>38</v>
      </c>
      <c r="J44" s="7"/>
      <c r="K44" s="7"/>
    </row>
    <row r="45" spans="1:11" ht="12.75" customHeight="1">
      <c r="A45" s="196" t="s">
        <v>87</v>
      </c>
      <c r="B45" s="197"/>
      <c r="C45" s="197"/>
      <c r="D45" s="197"/>
      <c r="E45" s="197"/>
      <c r="F45" s="197"/>
      <c r="G45" s="197"/>
      <c r="H45" s="198"/>
      <c r="I45" s="1">
        <v>39</v>
      </c>
      <c r="J45" s="7">
        <v>0</v>
      </c>
      <c r="K45" s="7">
        <v>0</v>
      </c>
    </row>
    <row r="46" spans="1:11" ht="12.75" customHeight="1">
      <c r="A46" s="196" t="s">
        <v>88</v>
      </c>
      <c r="B46" s="197"/>
      <c r="C46" s="197"/>
      <c r="D46" s="197"/>
      <c r="E46" s="197"/>
      <c r="F46" s="197"/>
      <c r="G46" s="197"/>
      <c r="H46" s="198"/>
      <c r="I46" s="1">
        <v>40</v>
      </c>
      <c r="J46" s="7"/>
      <c r="K46" s="7"/>
    </row>
    <row r="47" spans="1:11" ht="12.75" customHeight="1">
      <c r="A47" s="196" t="s">
        <v>89</v>
      </c>
      <c r="B47" s="197"/>
      <c r="C47" s="197"/>
      <c r="D47" s="197"/>
      <c r="E47" s="197"/>
      <c r="F47" s="197"/>
      <c r="G47" s="197"/>
      <c r="H47" s="198"/>
      <c r="I47" s="1">
        <v>41</v>
      </c>
      <c r="J47" s="7"/>
      <c r="K47" s="7"/>
    </row>
    <row r="48" spans="1:11" ht="12.75" customHeight="1">
      <c r="A48" s="196" t="s">
        <v>90</v>
      </c>
      <c r="B48" s="197"/>
      <c r="C48" s="197"/>
      <c r="D48" s="197"/>
      <c r="E48" s="197"/>
      <c r="F48" s="197"/>
      <c r="G48" s="197"/>
      <c r="H48" s="198"/>
      <c r="I48" s="1">
        <v>42</v>
      </c>
      <c r="J48" s="7"/>
      <c r="K48" s="7"/>
    </row>
    <row r="49" spans="1:11" ht="12.75" customHeight="1">
      <c r="A49" s="196" t="s">
        <v>101</v>
      </c>
      <c r="B49" s="197"/>
      <c r="C49" s="197"/>
      <c r="D49" s="197"/>
      <c r="E49" s="197"/>
      <c r="F49" s="197"/>
      <c r="G49" s="197"/>
      <c r="H49" s="198"/>
      <c r="I49" s="1">
        <v>43</v>
      </c>
      <c r="J49" s="24">
        <f>SUM(J50:J55)</f>
        <v>13548059</v>
      </c>
      <c r="K49" s="24">
        <f>SUM(K50:K55)</f>
        <v>28422956</v>
      </c>
    </row>
    <row r="50" spans="1:11" ht="12.75" customHeight="1">
      <c r="A50" s="196" t="s">
        <v>200</v>
      </c>
      <c r="B50" s="197"/>
      <c r="C50" s="197"/>
      <c r="D50" s="197"/>
      <c r="E50" s="197"/>
      <c r="F50" s="197"/>
      <c r="G50" s="197"/>
      <c r="H50" s="198"/>
      <c r="I50" s="1">
        <v>44</v>
      </c>
      <c r="J50" s="7">
        <v>7702758</v>
      </c>
      <c r="K50" s="7">
        <v>10766993</v>
      </c>
    </row>
    <row r="51" spans="1:11" ht="12.75" customHeight="1">
      <c r="A51" s="196" t="s">
        <v>201</v>
      </c>
      <c r="B51" s="197"/>
      <c r="C51" s="197"/>
      <c r="D51" s="197"/>
      <c r="E51" s="197"/>
      <c r="F51" s="197"/>
      <c r="G51" s="197"/>
      <c r="H51" s="198"/>
      <c r="I51" s="1">
        <v>45</v>
      </c>
      <c r="J51" s="7">
        <v>3415219</v>
      </c>
      <c r="K51" s="7">
        <v>11603664</v>
      </c>
    </row>
    <row r="52" spans="1:11" ht="12.75" customHeight="1">
      <c r="A52" s="196" t="s">
        <v>202</v>
      </c>
      <c r="B52" s="197"/>
      <c r="C52" s="197"/>
      <c r="D52" s="197"/>
      <c r="E52" s="197"/>
      <c r="F52" s="197"/>
      <c r="G52" s="197"/>
      <c r="H52" s="198"/>
      <c r="I52" s="1">
        <v>46</v>
      </c>
      <c r="J52" s="7">
        <v>1692978</v>
      </c>
      <c r="K52" s="7">
        <v>583443</v>
      </c>
    </row>
    <row r="53" spans="1:11" ht="12.75" customHeight="1">
      <c r="A53" s="196" t="s">
        <v>203</v>
      </c>
      <c r="B53" s="197"/>
      <c r="C53" s="197"/>
      <c r="D53" s="197"/>
      <c r="E53" s="197"/>
      <c r="F53" s="197"/>
      <c r="G53" s="197"/>
      <c r="H53" s="198"/>
      <c r="I53" s="1">
        <v>47</v>
      </c>
      <c r="J53" s="7">
        <v>900</v>
      </c>
      <c r="K53" s="7">
        <v>7147</v>
      </c>
    </row>
    <row r="54" spans="1:11" ht="12.75" customHeight="1">
      <c r="A54" s="196" t="s">
        <v>10</v>
      </c>
      <c r="B54" s="197"/>
      <c r="C54" s="197"/>
      <c r="D54" s="197"/>
      <c r="E54" s="197"/>
      <c r="F54" s="197"/>
      <c r="G54" s="197"/>
      <c r="H54" s="198"/>
      <c r="I54" s="1">
        <v>48</v>
      </c>
      <c r="J54" s="7">
        <v>550692</v>
      </c>
      <c r="K54" s="7">
        <v>5317666</v>
      </c>
    </row>
    <row r="55" spans="1:11" ht="12.75" customHeight="1">
      <c r="A55" s="196" t="s">
        <v>11</v>
      </c>
      <c r="B55" s="197"/>
      <c r="C55" s="197"/>
      <c r="D55" s="197"/>
      <c r="E55" s="197"/>
      <c r="F55" s="197"/>
      <c r="G55" s="197"/>
      <c r="H55" s="198"/>
      <c r="I55" s="1">
        <v>49</v>
      </c>
      <c r="J55" s="7">
        <v>185512</v>
      </c>
      <c r="K55" s="7">
        <v>144043</v>
      </c>
    </row>
    <row r="56" spans="1:11" ht="12.75" customHeight="1">
      <c r="A56" s="196" t="s">
        <v>102</v>
      </c>
      <c r="B56" s="197"/>
      <c r="C56" s="197"/>
      <c r="D56" s="197"/>
      <c r="E56" s="197"/>
      <c r="F56" s="197"/>
      <c r="G56" s="197"/>
      <c r="H56" s="198"/>
      <c r="I56" s="1">
        <v>50</v>
      </c>
      <c r="J56" s="24">
        <f>SUM(J57:J63)</f>
        <v>92694736</v>
      </c>
      <c r="K56" s="24">
        <f>SUM(K57:K63)</f>
        <v>50300827</v>
      </c>
    </row>
    <row r="57" spans="1:11" ht="12.75" customHeight="1">
      <c r="A57" s="196" t="s">
        <v>76</v>
      </c>
      <c r="B57" s="197"/>
      <c r="C57" s="197"/>
      <c r="D57" s="197"/>
      <c r="E57" s="197"/>
      <c r="F57" s="197"/>
      <c r="G57" s="197"/>
      <c r="H57" s="198"/>
      <c r="I57" s="1">
        <v>51</v>
      </c>
      <c r="J57" s="7"/>
      <c r="K57" s="7"/>
    </row>
    <row r="58" spans="1:11" ht="12.75" customHeight="1">
      <c r="A58" s="196" t="s">
        <v>77</v>
      </c>
      <c r="B58" s="197"/>
      <c r="C58" s="197"/>
      <c r="D58" s="197"/>
      <c r="E58" s="197"/>
      <c r="F58" s="197"/>
      <c r="G58" s="197"/>
      <c r="H58" s="198"/>
      <c r="I58" s="1">
        <v>52</v>
      </c>
      <c r="J58" s="7">
        <v>47483562</v>
      </c>
      <c r="K58" s="7">
        <v>49818562</v>
      </c>
    </row>
    <row r="59" spans="1:11" ht="12.75" customHeight="1">
      <c r="A59" s="196" t="s">
        <v>242</v>
      </c>
      <c r="B59" s="197"/>
      <c r="C59" s="197"/>
      <c r="D59" s="197"/>
      <c r="E59" s="197"/>
      <c r="F59" s="197"/>
      <c r="G59" s="197"/>
      <c r="H59" s="198"/>
      <c r="I59" s="1">
        <v>53</v>
      </c>
      <c r="J59" s="7"/>
      <c r="K59" s="7"/>
    </row>
    <row r="60" spans="1:11" ht="12.75" customHeight="1">
      <c r="A60" s="196" t="s">
        <v>83</v>
      </c>
      <c r="B60" s="197"/>
      <c r="C60" s="197"/>
      <c r="D60" s="197"/>
      <c r="E60" s="197"/>
      <c r="F60" s="197"/>
      <c r="G60" s="197"/>
      <c r="H60" s="198"/>
      <c r="I60" s="1">
        <v>54</v>
      </c>
      <c r="J60" s="7">
        <v>44918037</v>
      </c>
      <c r="K60" s="7"/>
    </row>
    <row r="61" spans="1:11" ht="12.75" customHeight="1">
      <c r="A61" s="196" t="s">
        <v>84</v>
      </c>
      <c r="B61" s="197"/>
      <c r="C61" s="197"/>
      <c r="D61" s="197"/>
      <c r="E61" s="197"/>
      <c r="F61" s="197"/>
      <c r="G61" s="197"/>
      <c r="H61" s="198"/>
      <c r="I61" s="1">
        <v>55</v>
      </c>
      <c r="J61" s="7"/>
      <c r="K61" s="7"/>
    </row>
    <row r="62" spans="1:11" ht="12.75" customHeight="1">
      <c r="A62" s="196" t="s">
        <v>85</v>
      </c>
      <c r="B62" s="197"/>
      <c r="C62" s="197"/>
      <c r="D62" s="197"/>
      <c r="E62" s="197"/>
      <c r="F62" s="197"/>
      <c r="G62" s="197"/>
      <c r="H62" s="198"/>
      <c r="I62" s="1">
        <v>56</v>
      </c>
      <c r="J62" s="7"/>
      <c r="K62" s="7"/>
    </row>
    <row r="63" spans="1:11" ht="12.75" customHeight="1">
      <c r="A63" s="196" t="s">
        <v>46</v>
      </c>
      <c r="B63" s="197"/>
      <c r="C63" s="197"/>
      <c r="D63" s="197"/>
      <c r="E63" s="197"/>
      <c r="F63" s="197"/>
      <c r="G63" s="197"/>
      <c r="H63" s="198"/>
      <c r="I63" s="1">
        <v>57</v>
      </c>
      <c r="J63" s="7">
        <v>293137</v>
      </c>
      <c r="K63" s="7">
        <v>482265</v>
      </c>
    </row>
    <row r="64" spans="1:11" ht="12.75" customHeight="1">
      <c r="A64" s="196" t="s">
        <v>207</v>
      </c>
      <c r="B64" s="197"/>
      <c r="C64" s="197"/>
      <c r="D64" s="197"/>
      <c r="E64" s="197"/>
      <c r="F64" s="197"/>
      <c r="G64" s="197"/>
      <c r="H64" s="198"/>
      <c r="I64" s="1">
        <v>58</v>
      </c>
      <c r="J64" s="7">
        <v>14774353</v>
      </c>
      <c r="K64" s="7">
        <v>17467157</v>
      </c>
    </row>
    <row r="65" spans="1:11" ht="12.75" customHeight="1">
      <c r="A65" s="185" t="s">
        <v>56</v>
      </c>
      <c r="B65" s="186"/>
      <c r="C65" s="186"/>
      <c r="D65" s="186"/>
      <c r="E65" s="186"/>
      <c r="F65" s="186"/>
      <c r="G65" s="186"/>
      <c r="H65" s="187"/>
      <c r="I65" s="1">
        <v>59</v>
      </c>
      <c r="J65" s="7">
        <v>1040232</v>
      </c>
      <c r="K65" s="7">
        <v>2263315</v>
      </c>
    </row>
    <row r="66" spans="1:11" ht="12.75" customHeight="1">
      <c r="A66" s="185" t="s">
        <v>241</v>
      </c>
      <c r="B66" s="186"/>
      <c r="C66" s="186"/>
      <c r="D66" s="186"/>
      <c r="E66" s="186"/>
      <c r="F66" s="186"/>
      <c r="G66" s="186"/>
      <c r="H66" s="187"/>
      <c r="I66" s="1">
        <v>60</v>
      </c>
      <c r="J66" s="24">
        <f>J7+J8+J40+J65</f>
        <v>426044633</v>
      </c>
      <c r="K66" s="24">
        <f>K7+K8+K40+K65</f>
        <v>473042824</v>
      </c>
    </row>
    <row r="67" spans="1:11" ht="12.75" customHeight="1">
      <c r="A67" s="199" t="s">
        <v>91</v>
      </c>
      <c r="B67" s="200"/>
      <c r="C67" s="200"/>
      <c r="D67" s="200"/>
      <c r="E67" s="200"/>
      <c r="F67" s="200"/>
      <c r="G67" s="200"/>
      <c r="H67" s="201"/>
      <c r="I67" s="4">
        <v>61</v>
      </c>
      <c r="J67" s="8"/>
      <c r="K67" s="8"/>
    </row>
    <row r="68" spans="1:11" ht="12.75">
      <c r="A68" s="202" t="s">
        <v>58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4"/>
    </row>
    <row r="69" spans="1:11" ht="12.75" customHeight="1">
      <c r="A69" s="182" t="s">
        <v>191</v>
      </c>
      <c r="B69" s="183"/>
      <c r="C69" s="183"/>
      <c r="D69" s="183"/>
      <c r="E69" s="183"/>
      <c r="F69" s="183"/>
      <c r="G69" s="183"/>
      <c r="H69" s="184"/>
      <c r="I69" s="3">
        <v>62</v>
      </c>
      <c r="J69" s="25">
        <f>J70+J71+J72+J78+J79+J82+J85</f>
        <v>268056526</v>
      </c>
      <c r="K69" s="25">
        <f>K70+K71+K72+K78+K79+K82+K85</f>
        <v>292844132</v>
      </c>
    </row>
    <row r="70" spans="1:11" ht="12.75" customHeight="1">
      <c r="A70" s="196" t="s">
        <v>141</v>
      </c>
      <c r="B70" s="197"/>
      <c r="C70" s="197"/>
      <c r="D70" s="197"/>
      <c r="E70" s="197"/>
      <c r="F70" s="197"/>
      <c r="G70" s="197"/>
      <c r="H70" s="198"/>
      <c r="I70" s="1">
        <v>63</v>
      </c>
      <c r="J70" s="7">
        <v>208109700</v>
      </c>
      <c r="K70" s="7">
        <v>208109700</v>
      </c>
    </row>
    <row r="71" spans="1:11" ht="12.75" customHeight="1">
      <c r="A71" s="196" t="s">
        <v>142</v>
      </c>
      <c r="B71" s="197"/>
      <c r="C71" s="197"/>
      <c r="D71" s="197"/>
      <c r="E71" s="197"/>
      <c r="F71" s="197"/>
      <c r="G71" s="197"/>
      <c r="H71" s="198"/>
      <c r="I71" s="1">
        <v>64</v>
      </c>
      <c r="J71" s="7"/>
      <c r="K71" s="7"/>
    </row>
    <row r="72" spans="1:11" ht="12.75" customHeight="1">
      <c r="A72" s="196" t="s">
        <v>143</v>
      </c>
      <c r="B72" s="197"/>
      <c r="C72" s="197"/>
      <c r="D72" s="197"/>
      <c r="E72" s="197"/>
      <c r="F72" s="197"/>
      <c r="G72" s="197"/>
      <c r="H72" s="198"/>
      <c r="I72" s="1">
        <v>65</v>
      </c>
      <c r="J72" s="24">
        <f>J73+J74-J75+J76+J77</f>
        <v>1724376</v>
      </c>
      <c r="K72" s="24">
        <f>K73+K74-K75+K76+K77</f>
        <v>3143106</v>
      </c>
    </row>
    <row r="73" spans="1:11" ht="12.75" customHeight="1">
      <c r="A73" s="196" t="s">
        <v>144</v>
      </c>
      <c r="B73" s="197"/>
      <c r="C73" s="197"/>
      <c r="D73" s="197"/>
      <c r="E73" s="197"/>
      <c r="F73" s="197"/>
      <c r="G73" s="197"/>
      <c r="H73" s="198"/>
      <c r="I73" s="1">
        <v>66</v>
      </c>
      <c r="J73" s="7">
        <v>1724376</v>
      </c>
      <c r="K73" s="7">
        <v>3143106</v>
      </c>
    </row>
    <row r="74" spans="1:11" ht="12.75" customHeight="1">
      <c r="A74" s="196" t="s">
        <v>145</v>
      </c>
      <c r="B74" s="197"/>
      <c r="C74" s="197"/>
      <c r="D74" s="197"/>
      <c r="E74" s="197"/>
      <c r="F74" s="197"/>
      <c r="G74" s="197"/>
      <c r="H74" s="198"/>
      <c r="I74" s="1">
        <v>67</v>
      </c>
      <c r="J74" s="7"/>
      <c r="K74" s="7"/>
    </row>
    <row r="75" spans="1:11" ht="12.75" customHeight="1">
      <c r="A75" s="196" t="s">
        <v>133</v>
      </c>
      <c r="B75" s="197"/>
      <c r="C75" s="197"/>
      <c r="D75" s="197"/>
      <c r="E75" s="197"/>
      <c r="F75" s="197"/>
      <c r="G75" s="197"/>
      <c r="H75" s="198"/>
      <c r="I75" s="1">
        <v>68</v>
      </c>
      <c r="J75" s="7"/>
      <c r="K75" s="7"/>
    </row>
    <row r="76" spans="1:11" ht="12.75" customHeight="1">
      <c r="A76" s="196" t="s">
        <v>134</v>
      </c>
      <c r="B76" s="197"/>
      <c r="C76" s="197"/>
      <c r="D76" s="197"/>
      <c r="E76" s="197"/>
      <c r="F76" s="197"/>
      <c r="G76" s="197"/>
      <c r="H76" s="198"/>
      <c r="I76" s="1">
        <v>69</v>
      </c>
      <c r="J76" s="7"/>
      <c r="K76" s="7"/>
    </row>
    <row r="77" spans="1:11" ht="12.75" customHeight="1">
      <c r="A77" s="196" t="s">
        <v>135</v>
      </c>
      <c r="B77" s="197"/>
      <c r="C77" s="197"/>
      <c r="D77" s="197"/>
      <c r="E77" s="197"/>
      <c r="F77" s="197"/>
      <c r="G77" s="197"/>
      <c r="H77" s="198"/>
      <c r="I77" s="1">
        <v>70</v>
      </c>
      <c r="J77" s="7"/>
      <c r="K77" s="7"/>
    </row>
    <row r="78" spans="1:11" ht="12.75" customHeight="1">
      <c r="A78" s="196" t="s">
        <v>136</v>
      </c>
      <c r="B78" s="197"/>
      <c r="C78" s="197"/>
      <c r="D78" s="197"/>
      <c r="E78" s="197"/>
      <c r="F78" s="197"/>
      <c r="G78" s="197"/>
      <c r="H78" s="198"/>
      <c r="I78" s="1">
        <v>71</v>
      </c>
      <c r="J78" s="7"/>
      <c r="K78" s="7"/>
    </row>
    <row r="79" spans="1:11" ht="12.75" customHeight="1">
      <c r="A79" s="196" t="s">
        <v>238</v>
      </c>
      <c r="B79" s="197"/>
      <c r="C79" s="197"/>
      <c r="D79" s="197"/>
      <c r="E79" s="197"/>
      <c r="F79" s="197"/>
      <c r="G79" s="197"/>
      <c r="H79" s="198"/>
      <c r="I79" s="1">
        <v>72</v>
      </c>
      <c r="J79" s="24">
        <f>J80-J81</f>
        <v>29847841</v>
      </c>
      <c r="K79" s="24">
        <f>K80-K81</f>
        <v>56803719</v>
      </c>
    </row>
    <row r="80" spans="1:11" ht="12.75" customHeight="1">
      <c r="A80" s="205" t="s">
        <v>169</v>
      </c>
      <c r="B80" s="206"/>
      <c r="C80" s="206"/>
      <c r="D80" s="206"/>
      <c r="E80" s="206"/>
      <c r="F80" s="206"/>
      <c r="G80" s="206"/>
      <c r="H80" s="207"/>
      <c r="I80" s="1">
        <v>73</v>
      </c>
      <c r="J80" s="7">
        <v>29847841</v>
      </c>
      <c r="K80" s="7">
        <v>56803719</v>
      </c>
    </row>
    <row r="81" spans="1:11" ht="12.75" customHeight="1">
      <c r="A81" s="205" t="s">
        <v>170</v>
      </c>
      <c r="B81" s="206"/>
      <c r="C81" s="206"/>
      <c r="D81" s="206"/>
      <c r="E81" s="206"/>
      <c r="F81" s="206"/>
      <c r="G81" s="206"/>
      <c r="H81" s="207"/>
      <c r="I81" s="1">
        <v>74</v>
      </c>
      <c r="J81" s="7"/>
      <c r="K81" s="7"/>
    </row>
    <row r="82" spans="1:11" ht="12.75" customHeight="1">
      <c r="A82" s="196" t="s">
        <v>239</v>
      </c>
      <c r="B82" s="197"/>
      <c r="C82" s="197"/>
      <c r="D82" s="197"/>
      <c r="E82" s="197"/>
      <c r="F82" s="197"/>
      <c r="G82" s="197"/>
      <c r="H82" s="198"/>
      <c r="I82" s="1">
        <v>75</v>
      </c>
      <c r="J82" s="24">
        <f>J83-J84</f>
        <v>28374609</v>
      </c>
      <c r="K82" s="24">
        <f>K83-K84</f>
        <v>24787607</v>
      </c>
    </row>
    <row r="83" spans="1:11" ht="12.75" customHeight="1">
      <c r="A83" s="205" t="s">
        <v>171</v>
      </c>
      <c r="B83" s="206"/>
      <c r="C83" s="206"/>
      <c r="D83" s="206"/>
      <c r="E83" s="206"/>
      <c r="F83" s="206"/>
      <c r="G83" s="206"/>
      <c r="H83" s="207"/>
      <c r="I83" s="1">
        <v>76</v>
      </c>
      <c r="J83" s="7">
        <v>28374609</v>
      </c>
      <c r="K83" s="7">
        <v>24787607</v>
      </c>
    </row>
    <row r="84" spans="1:11" ht="12.75" customHeight="1">
      <c r="A84" s="205" t="s">
        <v>172</v>
      </c>
      <c r="B84" s="206"/>
      <c r="C84" s="206"/>
      <c r="D84" s="206"/>
      <c r="E84" s="206"/>
      <c r="F84" s="206"/>
      <c r="G84" s="206"/>
      <c r="H84" s="207"/>
      <c r="I84" s="1">
        <v>77</v>
      </c>
      <c r="J84" s="7"/>
      <c r="K84" s="7"/>
    </row>
    <row r="85" spans="1:11" ht="12.75" customHeight="1">
      <c r="A85" s="196" t="s">
        <v>173</v>
      </c>
      <c r="B85" s="197"/>
      <c r="C85" s="197"/>
      <c r="D85" s="197"/>
      <c r="E85" s="197"/>
      <c r="F85" s="197"/>
      <c r="G85" s="197"/>
      <c r="H85" s="198"/>
      <c r="I85" s="1">
        <v>78</v>
      </c>
      <c r="J85" s="7"/>
      <c r="K85" s="7"/>
    </row>
    <row r="86" spans="1:11" ht="12.75" customHeight="1">
      <c r="A86" s="185" t="s">
        <v>19</v>
      </c>
      <c r="B86" s="186"/>
      <c r="C86" s="186"/>
      <c r="D86" s="186"/>
      <c r="E86" s="186"/>
      <c r="F86" s="186"/>
      <c r="G86" s="186"/>
      <c r="H86" s="187"/>
      <c r="I86" s="1">
        <v>79</v>
      </c>
      <c r="J86" s="24">
        <f>SUM(J87:J89)</f>
        <v>554883</v>
      </c>
      <c r="K86" s="24">
        <f>SUM(K87:K89)</f>
        <v>426409</v>
      </c>
    </row>
    <row r="87" spans="1:11" ht="12.75" customHeight="1">
      <c r="A87" s="196" t="s">
        <v>129</v>
      </c>
      <c r="B87" s="197"/>
      <c r="C87" s="197"/>
      <c r="D87" s="197"/>
      <c r="E87" s="197"/>
      <c r="F87" s="197"/>
      <c r="G87" s="197"/>
      <c r="H87" s="198"/>
      <c r="I87" s="1">
        <v>80</v>
      </c>
      <c r="J87" s="7">
        <v>554883</v>
      </c>
      <c r="K87" s="7">
        <v>426409</v>
      </c>
    </row>
    <row r="88" spans="1:11" ht="12.75" customHeight="1">
      <c r="A88" s="196" t="s">
        <v>130</v>
      </c>
      <c r="B88" s="197"/>
      <c r="C88" s="197"/>
      <c r="D88" s="197"/>
      <c r="E88" s="197"/>
      <c r="F88" s="197"/>
      <c r="G88" s="197"/>
      <c r="H88" s="198"/>
      <c r="I88" s="1">
        <v>81</v>
      </c>
      <c r="J88" s="7"/>
      <c r="K88" s="7"/>
    </row>
    <row r="89" spans="1:11" ht="12.75" customHeight="1">
      <c r="A89" s="196" t="s">
        <v>131</v>
      </c>
      <c r="B89" s="197"/>
      <c r="C89" s="197"/>
      <c r="D89" s="197"/>
      <c r="E89" s="197"/>
      <c r="F89" s="197"/>
      <c r="G89" s="197"/>
      <c r="H89" s="198"/>
      <c r="I89" s="1">
        <v>82</v>
      </c>
      <c r="J89" s="7"/>
      <c r="K89" s="7"/>
    </row>
    <row r="90" spans="1:11" ht="12.75" customHeight="1">
      <c r="A90" s="185" t="s">
        <v>20</v>
      </c>
      <c r="B90" s="186"/>
      <c r="C90" s="186"/>
      <c r="D90" s="186"/>
      <c r="E90" s="186"/>
      <c r="F90" s="186"/>
      <c r="G90" s="186"/>
      <c r="H90" s="187"/>
      <c r="I90" s="1">
        <v>83</v>
      </c>
      <c r="J90" s="24">
        <f>SUM(J91:J99)</f>
        <v>96015528</v>
      </c>
      <c r="K90" s="24">
        <f>SUM(K91:K99)</f>
        <v>140641176</v>
      </c>
    </row>
    <row r="91" spans="1:11" ht="12.75" customHeight="1">
      <c r="A91" s="196" t="s">
        <v>132</v>
      </c>
      <c r="B91" s="197"/>
      <c r="C91" s="197"/>
      <c r="D91" s="197"/>
      <c r="E91" s="197"/>
      <c r="F91" s="197"/>
      <c r="G91" s="197"/>
      <c r="H91" s="198"/>
      <c r="I91" s="1">
        <v>84</v>
      </c>
      <c r="J91" s="7"/>
      <c r="K91" s="7"/>
    </row>
    <row r="92" spans="1:11" ht="12.75" customHeight="1">
      <c r="A92" s="196" t="s">
        <v>243</v>
      </c>
      <c r="B92" s="197"/>
      <c r="C92" s="197"/>
      <c r="D92" s="197"/>
      <c r="E92" s="197"/>
      <c r="F92" s="197"/>
      <c r="G92" s="197"/>
      <c r="H92" s="198"/>
      <c r="I92" s="1">
        <v>85</v>
      </c>
      <c r="J92" s="7"/>
      <c r="K92" s="7"/>
    </row>
    <row r="93" spans="1:11" ht="12.75" customHeight="1">
      <c r="A93" s="196" t="s">
        <v>0</v>
      </c>
      <c r="B93" s="197"/>
      <c r="C93" s="197"/>
      <c r="D93" s="197"/>
      <c r="E93" s="197"/>
      <c r="F93" s="197"/>
      <c r="G93" s="197"/>
      <c r="H93" s="198"/>
      <c r="I93" s="1">
        <v>86</v>
      </c>
      <c r="J93" s="7">
        <v>96015528</v>
      </c>
      <c r="K93" s="7">
        <v>140641176</v>
      </c>
    </row>
    <row r="94" spans="1:11" ht="12.75" customHeight="1">
      <c r="A94" s="196" t="s">
        <v>244</v>
      </c>
      <c r="B94" s="197"/>
      <c r="C94" s="197"/>
      <c r="D94" s="197"/>
      <c r="E94" s="197"/>
      <c r="F94" s="197"/>
      <c r="G94" s="197"/>
      <c r="H94" s="198"/>
      <c r="I94" s="1">
        <v>87</v>
      </c>
      <c r="J94" s="7"/>
      <c r="K94" s="7"/>
    </row>
    <row r="95" spans="1:11" ht="12.75" customHeight="1">
      <c r="A95" s="196" t="s">
        <v>245</v>
      </c>
      <c r="B95" s="197"/>
      <c r="C95" s="197"/>
      <c r="D95" s="197"/>
      <c r="E95" s="197"/>
      <c r="F95" s="197"/>
      <c r="G95" s="197"/>
      <c r="H95" s="198"/>
      <c r="I95" s="1">
        <v>88</v>
      </c>
      <c r="J95" s="7"/>
      <c r="K95" s="7"/>
    </row>
    <row r="96" spans="1:11" ht="12.75" customHeight="1">
      <c r="A96" s="196" t="s">
        <v>246</v>
      </c>
      <c r="B96" s="197"/>
      <c r="C96" s="197"/>
      <c r="D96" s="197"/>
      <c r="E96" s="197"/>
      <c r="F96" s="197"/>
      <c r="G96" s="197"/>
      <c r="H96" s="198"/>
      <c r="I96" s="1">
        <v>89</v>
      </c>
      <c r="J96" s="7"/>
      <c r="K96" s="7"/>
    </row>
    <row r="97" spans="1:11" ht="12.75" customHeight="1">
      <c r="A97" s="196" t="s">
        <v>94</v>
      </c>
      <c r="B97" s="197"/>
      <c r="C97" s="197"/>
      <c r="D97" s="197"/>
      <c r="E97" s="197"/>
      <c r="F97" s="197"/>
      <c r="G97" s="197"/>
      <c r="H97" s="198"/>
      <c r="I97" s="1">
        <v>90</v>
      </c>
      <c r="J97" s="7"/>
      <c r="K97" s="7"/>
    </row>
    <row r="98" spans="1:11" ht="12.75" customHeight="1">
      <c r="A98" s="196" t="s">
        <v>92</v>
      </c>
      <c r="B98" s="197"/>
      <c r="C98" s="197"/>
      <c r="D98" s="197"/>
      <c r="E98" s="197"/>
      <c r="F98" s="197"/>
      <c r="G98" s="197"/>
      <c r="H98" s="198"/>
      <c r="I98" s="1">
        <v>91</v>
      </c>
      <c r="J98" s="7"/>
      <c r="K98" s="7"/>
    </row>
    <row r="99" spans="1:11" ht="12.75" customHeight="1">
      <c r="A99" s="196" t="s">
        <v>93</v>
      </c>
      <c r="B99" s="197"/>
      <c r="C99" s="197"/>
      <c r="D99" s="197"/>
      <c r="E99" s="197"/>
      <c r="F99" s="197"/>
      <c r="G99" s="197"/>
      <c r="H99" s="198"/>
      <c r="I99" s="1">
        <v>92</v>
      </c>
      <c r="J99" s="7"/>
      <c r="K99" s="7"/>
    </row>
    <row r="100" spans="1:11" ht="12.75" customHeight="1">
      <c r="A100" s="185" t="s">
        <v>21</v>
      </c>
      <c r="B100" s="186"/>
      <c r="C100" s="186"/>
      <c r="D100" s="186"/>
      <c r="E100" s="186"/>
      <c r="F100" s="186"/>
      <c r="G100" s="186"/>
      <c r="H100" s="187"/>
      <c r="I100" s="1">
        <v>93</v>
      </c>
      <c r="J100" s="24">
        <f>SUM(J101:J112)</f>
        <v>58336744</v>
      </c>
      <c r="K100" s="24">
        <f>SUM(K101:K112)</f>
        <v>36166398</v>
      </c>
    </row>
    <row r="101" spans="1:11" ht="12.75" customHeight="1">
      <c r="A101" s="196" t="s">
        <v>132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7">
        <v>1064403</v>
      </c>
      <c r="K101" s="7">
        <v>3762513</v>
      </c>
    </row>
    <row r="102" spans="1:11" ht="12.75" customHeight="1">
      <c r="A102" s="196" t="s">
        <v>243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7"/>
      <c r="K102" s="7"/>
    </row>
    <row r="103" spans="1:11" ht="12.75" customHeight="1">
      <c r="A103" s="196" t="s">
        <v>0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7">
        <v>43975526</v>
      </c>
      <c r="K103" s="7">
        <v>16982555</v>
      </c>
    </row>
    <row r="104" spans="1:11" ht="12.75" customHeight="1">
      <c r="A104" s="196" t="s">
        <v>244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7">
        <v>632631</v>
      </c>
      <c r="K104" s="7">
        <v>1550669</v>
      </c>
    </row>
    <row r="105" spans="1:11" ht="12.75" customHeight="1">
      <c r="A105" s="196" t="s">
        <v>245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7">
        <v>6516696</v>
      </c>
      <c r="K105" s="7">
        <v>10724619</v>
      </c>
    </row>
    <row r="106" spans="1:11" ht="12.75" customHeight="1">
      <c r="A106" s="196" t="s">
        <v>246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7"/>
      <c r="K106" s="7"/>
    </row>
    <row r="107" spans="1:11" ht="12.75" customHeight="1">
      <c r="A107" s="196" t="s">
        <v>94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7">
        <v>369105</v>
      </c>
      <c r="K107" s="7">
        <v>504664</v>
      </c>
    </row>
    <row r="108" spans="1:11" ht="12.75" customHeight="1">
      <c r="A108" s="196" t="s">
        <v>95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7">
        <v>1405253</v>
      </c>
      <c r="K108" s="7">
        <v>1608486</v>
      </c>
    </row>
    <row r="109" spans="1:11" ht="12.75" customHeight="1">
      <c r="A109" s="196" t="s">
        <v>96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7">
        <v>4373130</v>
      </c>
      <c r="K109" s="7">
        <v>1032892</v>
      </c>
    </row>
    <row r="110" spans="1:11" ht="12.75" customHeight="1">
      <c r="A110" s="196" t="s">
        <v>99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7"/>
      <c r="K110" s="7"/>
    </row>
    <row r="111" spans="1:11" ht="12.75" customHeight="1">
      <c r="A111" s="196" t="s">
        <v>97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7"/>
      <c r="K111" s="7"/>
    </row>
    <row r="112" spans="1:11" ht="12.75" customHeight="1">
      <c r="A112" s="196" t="s">
        <v>98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7"/>
      <c r="K112" s="7"/>
    </row>
    <row r="113" spans="1:11" ht="12.75" customHeight="1">
      <c r="A113" s="185" t="s">
        <v>1</v>
      </c>
      <c r="B113" s="186"/>
      <c r="C113" s="186"/>
      <c r="D113" s="186"/>
      <c r="E113" s="186"/>
      <c r="F113" s="186"/>
      <c r="G113" s="186"/>
      <c r="H113" s="187"/>
      <c r="I113" s="1">
        <v>106</v>
      </c>
      <c r="J113" s="7">
        <v>3080952</v>
      </c>
      <c r="K113" s="7">
        <v>2964709</v>
      </c>
    </row>
    <row r="114" spans="1:11" ht="12.75" customHeight="1">
      <c r="A114" s="185" t="s">
        <v>25</v>
      </c>
      <c r="B114" s="186"/>
      <c r="C114" s="186"/>
      <c r="D114" s="186"/>
      <c r="E114" s="186"/>
      <c r="F114" s="186"/>
      <c r="G114" s="186"/>
      <c r="H114" s="187"/>
      <c r="I114" s="1">
        <v>107</v>
      </c>
      <c r="J114" s="24">
        <f>J69+J86+J90+J100+J113</f>
        <v>426044633</v>
      </c>
      <c r="K114" s="24">
        <f>K69+K86+K90+K100+K113</f>
        <v>473042824</v>
      </c>
    </row>
    <row r="115" spans="1:11" ht="12.75" customHeight="1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/>
      <c r="K115" s="8"/>
    </row>
    <row r="116" spans="1:11" ht="12.75" customHeight="1">
      <c r="A116" s="202" t="s">
        <v>308</v>
      </c>
      <c r="B116" s="213"/>
      <c r="C116" s="213"/>
      <c r="D116" s="213"/>
      <c r="E116" s="213"/>
      <c r="F116" s="213"/>
      <c r="G116" s="213"/>
      <c r="H116" s="213"/>
      <c r="I116" s="214"/>
      <c r="J116" s="214"/>
      <c r="K116" s="215"/>
    </row>
    <row r="117" spans="1:11" ht="12.75" customHeight="1">
      <c r="A117" s="182" t="s">
        <v>186</v>
      </c>
      <c r="B117" s="183"/>
      <c r="C117" s="183"/>
      <c r="D117" s="183"/>
      <c r="E117" s="183"/>
      <c r="F117" s="183"/>
      <c r="G117" s="183"/>
      <c r="H117" s="183"/>
      <c r="I117" s="216"/>
      <c r="J117" s="216"/>
      <c r="K117" s="217"/>
    </row>
    <row r="118" spans="1:11" ht="12.75" customHeight="1">
      <c r="A118" s="196" t="s">
        <v>8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7"/>
      <c r="K118" s="7"/>
    </row>
    <row r="119" spans="1:11" ht="12.75" customHeight="1">
      <c r="A119" s="218" t="s">
        <v>9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/>
      <c r="K119" s="8"/>
    </row>
    <row r="120" spans="1:11" ht="12.75">
      <c r="A120" s="221" t="s">
        <v>309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7480314960629921" right="0.7480314960629921" top="1.7716535433070868" bottom="0.984251968503937" header="0.5118110236220472" footer="0.5118110236220472"/>
  <pageSetup horizontalDpi="600" verticalDpi="6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1">
      <selection activeCell="L53" sqref="L53"/>
    </sheetView>
  </sheetViews>
  <sheetFormatPr defaultColWidth="9.140625" defaultRowHeight="12.75"/>
  <cols>
    <col min="1" max="9" width="9.140625" style="23" customWidth="1"/>
    <col min="10" max="10" width="10.7109375" style="23" customWidth="1"/>
    <col min="11" max="11" width="10.00390625" style="23" customWidth="1"/>
    <col min="12" max="12" width="12.421875" style="23" customWidth="1"/>
    <col min="13" max="13" width="10.28125" style="23" customWidth="1"/>
    <col min="14" max="16384" width="9.140625" style="23" customWidth="1"/>
  </cols>
  <sheetData>
    <row r="1" spans="1:13" ht="12.75" customHeight="1">
      <c r="A1" s="188" t="s">
        <v>154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2.75" customHeight="1">
      <c r="A2" s="232" t="s">
        <v>339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23" t="s">
        <v>332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23.25" customHeight="1">
      <c r="A4" s="224" t="s">
        <v>59</v>
      </c>
      <c r="B4" s="224"/>
      <c r="C4" s="224"/>
      <c r="D4" s="224"/>
      <c r="E4" s="224"/>
      <c r="F4" s="224"/>
      <c r="G4" s="224"/>
      <c r="H4" s="224"/>
      <c r="I4" s="29" t="s">
        <v>279</v>
      </c>
      <c r="J4" s="225">
        <v>2017</v>
      </c>
      <c r="K4" s="225"/>
      <c r="L4" s="225">
        <v>2018</v>
      </c>
      <c r="M4" s="225"/>
    </row>
    <row r="5" spans="1:13" ht="22.5">
      <c r="A5" s="224"/>
      <c r="B5" s="224"/>
      <c r="C5" s="224"/>
      <c r="D5" s="224"/>
      <c r="E5" s="224"/>
      <c r="F5" s="224"/>
      <c r="G5" s="224"/>
      <c r="H5" s="224"/>
      <c r="I5" s="29"/>
      <c r="J5" s="31" t="s">
        <v>312</v>
      </c>
      <c r="K5" s="31" t="s">
        <v>313</v>
      </c>
      <c r="L5" s="31" t="s">
        <v>312</v>
      </c>
      <c r="M5" s="31" t="s">
        <v>313</v>
      </c>
    </row>
    <row r="6" spans="1:13" ht="22.5">
      <c r="A6" s="225">
        <v>1</v>
      </c>
      <c r="B6" s="225"/>
      <c r="C6" s="225"/>
      <c r="D6" s="225"/>
      <c r="E6" s="225"/>
      <c r="F6" s="225"/>
      <c r="G6" s="225"/>
      <c r="H6" s="225"/>
      <c r="I6" s="34">
        <v>2</v>
      </c>
      <c r="J6" s="31" t="s">
        <v>340</v>
      </c>
      <c r="K6" s="31" t="s">
        <v>341</v>
      </c>
      <c r="L6" s="31" t="s">
        <v>340</v>
      </c>
      <c r="M6" s="31" t="s">
        <v>341</v>
      </c>
    </row>
    <row r="7" spans="1:13" ht="12.75" customHeight="1">
      <c r="A7" s="182" t="s">
        <v>26</v>
      </c>
      <c r="B7" s="183"/>
      <c r="C7" s="183"/>
      <c r="D7" s="183"/>
      <c r="E7" s="183"/>
      <c r="F7" s="183"/>
      <c r="G7" s="183"/>
      <c r="H7" s="184"/>
      <c r="I7" s="3">
        <v>111</v>
      </c>
      <c r="J7" s="25">
        <f>SUM(J8:J9)</f>
        <v>125776059</v>
      </c>
      <c r="K7" s="25">
        <f>SUM(K8:K9)</f>
        <v>10088471</v>
      </c>
      <c r="L7" s="25">
        <f>SUM(L8:L9)</f>
        <v>139294458</v>
      </c>
      <c r="M7" s="25">
        <f>SUM(M8:M9)</f>
        <v>8967117</v>
      </c>
    </row>
    <row r="8" spans="1:13" ht="12.75" customHeight="1">
      <c r="A8" s="185" t="s">
        <v>152</v>
      </c>
      <c r="B8" s="186"/>
      <c r="C8" s="186"/>
      <c r="D8" s="186"/>
      <c r="E8" s="186"/>
      <c r="F8" s="186"/>
      <c r="G8" s="186"/>
      <c r="H8" s="187"/>
      <c r="I8" s="1">
        <v>112</v>
      </c>
      <c r="J8" s="110">
        <f>168541+122378041</f>
        <v>122546582</v>
      </c>
      <c r="K8" s="7">
        <v>9107233</v>
      </c>
      <c r="L8" s="7">
        <v>135021173</v>
      </c>
      <c r="M8" s="7">
        <v>8510184</v>
      </c>
    </row>
    <row r="9" spans="1:13" ht="12.75" customHeight="1">
      <c r="A9" s="185" t="s">
        <v>103</v>
      </c>
      <c r="B9" s="186"/>
      <c r="C9" s="186"/>
      <c r="D9" s="186"/>
      <c r="E9" s="186"/>
      <c r="F9" s="186"/>
      <c r="G9" s="186"/>
      <c r="H9" s="187"/>
      <c r="I9" s="1">
        <v>113</v>
      </c>
      <c r="J9" s="110">
        <f>63038+3166439</f>
        <v>3229477</v>
      </c>
      <c r="K9" s="7">
        <v>981238</v>
      </c>
      <c r="L9" s="7">
        <v>4273285</v>
      </c>
      <c r="M9" s="7">
        <v>456933</v>
      </c>
    </row>
    <row r="10" spans="1:13" ht="12.75" customHeight="1">
      <c r="A10" s="185" t="s">
        <v>12</v>
      </c>
      <c r="B10" s="186"/>
      <c r="C10" s="186"/>
      <c r="D10" s="186"/>
      <c r="E10" s="186"/>
      <c r="F10" s="186"/>
      <c r="G10" s="186"/>
      <c r="H10" s="187"/>
      <c r="I10" s="1">
        <v>114</v>
      </c>
      <c r="J10" s="24">
        <f>J11+J12+J16+J20+J21+J22+J25+J26</f>
        <v>99225171</v>
      </c>
      <c r="K10" s="24">
        <f>K11+K12+K16+K20+K21+K22+K25+K26</f>
        <v>18073740</v>
      </c>
      <c r="L10" s="24">
        <f>L11+L12+L16+L20+L21+L22+L25+L26</f>
        <v>114252606</v>
      </c>
      <c r="M10" s="24">
        <f>M11+M12+M16+M20+M21+M22+M25+M26</f>
        <v>22142984</v>
      </c>
    </row>
    <row r="11" spans="1:13" ht="12.75" customHeight="1">
      <c r="A11" s="185" t="s">
        <v>104</v>
      </c>
      <c r="B11" s="186"/>
      <c r="C11" s="186"/>
      <c r="D11" s="186"/>
      <c r="E11" s="186"/>
      <c r="F11" s="186"/>
      <c r="G11" s="186"/>
      <c r="H11" s="187"/>
      <c r="I11" s="1">
        <v>115</v>
      </c>
      <c r="J11" s="7"/>
      <c r="K11" s="7"/>
      <c r="L11" s="7"/>
      <c r="M11" s="7"/>
    </row>
    <row r="12" spans="1:13" ht="12.75" customHeight="1">
      <c r="A12" s="185" t="s">
        <v>22</v>
      </c>
      <c r="B12" s="186"/>
      <c r="C12" s="186"/>
      <c r="D12" s="186"/>
      <c r="E12" s="186"/>
      <c r="F12" s="186"/>
      <c r="G12" s="186"/>
      <c r="H12" s="187"/>
      <c r="I12" s="1">
        <v>116</v>
      </c>
      <c r="J12" s="24">
        <f>SUM(J13:J15)</f>
        <v>37149523</v>
      </c>
      <c r="K12" s="24">
        <f>SUM(K13:K15)</f>
        <v>4353512</v>
      </c>
      <c r="L12" s="24">
        <f>SUM(L13:L15)</f>
        <v>43153589</v>
      </c>
      <c r="M12" s="24">
        <f>SUM(M13:M15)</f>
        <v>4848462</v>
      </c>
    </row>
    <row r="13" spans="1:13" ht="12.75" customHeight="1">
      <c r="A13" s="196" t="s">
        <v>146</v>
      </c>
      <c r="B13" s="197"/>
      <c r="C13" s="197"/>
      <c r="D13" s="197"/>
      <c r="E13" s="197"/>
      <c r="F13" s="197"/>
      <c r="G13" s="197"/>
      <c r="H13" s="198"/>
      <c r="I13" s="1">
        <v>117</v>
      </c>
      <c r="J13" s="7">
        <v>22157902</v>
      </c>
      <c r="K13" s="7">
        <v>2293090</v>
      </c>
      <c r="L13" s="7">
        <v>22706773</v>
      </c>
      <c r="M13" s="7">
        <v>2534304</v>
      </c>
    </row>
    <row r="14" spans="1:13" ht="12.75" customHeight="1">
      <c r="A14" s="196" t="s">
        <v>147</v>
      </c>
      <c r="B14" s="197"/>
      <c r="C14" s="197"/>
      <c r="D14" s="197"/>
      <c r="E14" s="197"/>
      <c r="F14" s="197"/>
      <c r="G14" s="197"/>
      <c r="H14" s="198"/>
      <c r="I14" s="1">
        <v>118</v>
      </c>
      <c r="J14" s="7">
        <v>145466</v>
      </c>
      <c r="K14" s="7">
        <v>15204</v>
      </c>
      <c r="L14" s="7">
        <v>185626</v>
      </c>
      <c r="M14" s="7">
        <v>17639</v>
      </c>
    </row>
    <row r="15" spans="1:13" ht="12.75" customHeight="1">
      <c r="A15" s="196" t="s">
        <v>61</v>
      </c>
      <c r="B15" s="197"/>
      <c r="C15" s="197"/>
      <c r="D15" s="197"/>
      <c r="E15" s="197"/>
      <c r="F15" s="197"/>
      <c r="G15" s="197"/>
      <c r="H15" s="198"/>
      <c r="I15" s="1">
        <v>119</v>
      </c>
      <c r="J15" s="7">
        <v>14846155</v>
      </c>
      <c r="K15" s="7">
        <v>2045218</v>
      </c>
      <c r="L15" s="7">
        <v>20261190</v>
      </c>
      <c r="M15" s="7">
        <v>2296519</v>
      </c>
    </row>
    <row r="16" spans="1:13" ht="12.75" customHeight="1">
      <c r="A16" s="185" t="s">
        <v>23</v>
      </c>
      <c r="B16" s="186"/>
      <c r="C16" s="186"/>
      <c r="D16" s="186"/>
      <c r="E16" s="186"/>
      <c r="F16" s="186"/>
      <c r="G16" s="186"/>
      <c r="H16" s="187"/>
      <c r="I16" s="1">
        <v>120</v>
      </c>
      <c r="J16" s="24">
        <f>SUM(J17:J19)</f>
        <v>29348860</v>
      </c>
      <c r="K16" s="24">
        <f>SUM(K17:K19)</f>
        <v>7473026</v>
      </c>
      <c r="L16" s="24">
        <f>SUM(L17:L19)</f>
        <v>32280381</v>
      </c>
      <c r="M16" s="24">
        <f>SUM(M17:M19)</f>
        <v>8031695</v>
      </c>
    </row>
    <row r="17" spans="1:13" ht="12.75" customHeight="1">
      <c r="A17" s="196" t="s">
        <v>62</v>
      </c>
      <c r="B17" s="197"/>
      <c r="C17" s="197"/>
      <c r="D17" s="197"/>
      <c r="E17" s="197"/>
      <c r="F17" s="197"/>
      <c r="G17" s="197"/>
      <c r="H17" s="198"/>
      <c r="I17" s="1">
        <v>121</v>
      </c>
      <c r="J17" s="7">
        <v>18803496</v>
      </c>
      <c r="K17" s="7">
        <v>4830457</v>
      </c>
      <c r="L17" s="7">
        <v>20750584</v>
      </c>
      <c r="M17" s="7">
        <v>5213822</v>
      </c>
    </row>
    <row r="18" spans="1:13" ht="12.75" customHeight="1">
      <c r="A18" s="196" t="s">
        <v>63</v>
      </c>
      <c r="B18" s="197"/>
      <c r="C18" s="197"/>
      <c r="D18" s="197"/>
      <c r="E18" s="197"/>
      <c r="F18" s="197"/>
      <c r="G18" s="197"/>
      <c r="H18" s="198"/>
      <c r="I18" s="1">
        <v>122</v>
      </c>
      <c r="J18" s="7">
        <v>6399643</v>
      </c>
      <c r="K18" s="7">
        <v>1571892</v>
      </c>
      <c r="L18" s="7">
        <v>7041340</v>
      </c>
      <c r="M18" s="7">
        <v>1677794</v>
      </c>
    </row>
    <row r="19" spans="1:13" ht="12.75" customHeight="1">
      <c r="A19" s="196" t="s">
        <v>64</v>
      </c>
      <c r="B19" s="197"/>
      <c r="C19" s="197"/>
      <c r="D19" s="197"/>
      <c r="E19" s="197"/>
      <c r="F19" s="197"/>
      <c r="G19" s="197"/>
      <c r="H19" s="198"/>
      <c r="I19" s="1">
        <v>123</v>
      </c>
      <c r="J19" s="7">
        <v>4145721</v>
      </c>
      <c r="K19" s="7">
        <v>1070677</v>
      </c>
      <c r="L19" s="7">
        <v>4488457</v>
      </c>
      <c r="M19" s="7">
        <v>1140079</v>
      </c>
    </row>
    <row r="20" spans="1:13" ht="12.75" customHeight="1">
      <c r="A20" s="185" t="s">
        <v>105</v>
      </c>
      <c r="B20" s="186"/>
      <c r="C20" s="186"/>
      <c r="D20" s="186"/>
      <c r="E20" s="186"/>
      <c r="F20" s="186"/>
      <c r="G20" s="186"/>
      <c r="H20" s="187"/>
      <c r="I20" s="1">
        <v>124</v>
      </c>
      <c r="J20" s="110">
        <v>15426687</v>
      </c>
      <c r="K20" s="7">
        <v>3906835</v>
      </c>
      <c r="L20" s="7">
        <v>16461775</v>
      </c>
      <c r="M20" s="7">
        <v>4184556</v>
      </c>
    </row>
    <row r="21" spans="1:13" ht="12.75" customHeight="1">
      <c r="A21" s="185" t="s">
        <v>106</v>
      </c>
      <c r="B21" s="186"/>
      <c r="C21" s="186"/>
      <c r="D21" s="186"/>
      <c r="E21" s="186"/>
      <c r="F21" s="186"/>
      <c r="G21" s="186"/>
      <c r="H21" s="187"/>
      <c r="I21" s="1">
        <v>125</v>
      </c>
      <c r="J21" s="110">
        <v>13926274</v>
      </c>
      <c r="K21" s="7">
        <v>3518340</v>
      </c>
      <c r="L21" s="7">
        <v>18170643</v>
      </c>
      <c r="M21" s="7">
        <v>5899694</v>
      </c>
    </row>
    <row r="22" spans="1:13" ht="12.75" customHeight="1">
      <c r="A22" s="185" t="s">
        <v>24</v>
      </c>
      <c r="B22" s="186"/>
      <c r="C22" s="186"/>
      <c r="D22" s="186"/>
      <c r="E22" s="186"/>
      <c r="F22" s="186"/>
      <c r="G22" s="186"/>
      <c r="H22" s="187"/>
      <c r="I22" s="1">
        <v>126</v>
      </c>
      <c r="J22" s="24">
        <f>SUM(J23:J24)</f>
        <v>48378</v>
      </c>
      <c r="K22" s="24">
        <f>SUM(K23:K24)</f>
        <v>48378</v>
      </c>
      <c r="L22" s="24">
        <f>SUM(L23:L24)</f>
        <v>291849</v>
      </c>
      <c r="M22" s="24">
        <f>SUM(M23:M24)</f>
        <v>291849</v>
      </c>
    </row>
    <row r="23" spans="1:13" ht="12.75" customHeight="1">
      <c r="A23" s="196" t="s">
        <v>137</v>
      </c>
      <c r="B23" s="197"/>
      <c r="C23" s="197"/>
      <c r="D23" s="197"/>
      <c r="E23" s="197"/>
      <c r="F23" s="197"/>
      <c r="G23" s="197"/>
      <c r="H23" s="198"/>
      <c r="I23" s="1">
        <v>127</v>
      </c>
      <c r="J23" s="7"/>
      <c r="K23" s="7"/>
      <c r="L23" s="7"/>
      <c r="M23" s="7"/>
    </row>
    <row r="24" spans="1:13" ht="12.75" customHeight="1">
      <c r="A24" s="196" t="s">
        <v>138</v>
      </c>
      <c r="B24" s="197"/>
      <c r="C24" s="197"/>
      <c r="D24" s="197"/>
      <c r="E24" s="197"/>
      <c r="F24" s="197"/>
      <c r="G24" s="197"/>
      <c r="H24" s="198"/>
      <c r="I24" s="1">
        <v>128</v>
      </c>
      <c r="J24" s="7">
        <v>48378</v>
      </c>
      <c r="K24" s="7">
        <v>48378</v>
      </c>
      <c r="L24" s="7">
        <v>291849</v>
      </c>
      <c r="M24" s="7">
        <v>291849</v>
      </c>
    </row>
    <row r="25" spans="1:13" ht="12.75" customHeight="1">
      <c r="A25" s="185" t="s">
        <v>107</v>
      </c>
      <c r="B25" s="186"/>
      <c r="C25" s="186"/>
      <c r="D25" s="186"/>
      <c r="E25" s="186"/>
      <c r="F25" s="186"/>
      <c r="G25" s="186"/>
      <c r="H25" s="187"/>
      <c r="I25" s="1">
        <v>129</v>
      </c>
      <c r="J25" s="7">
        <v>2500608</v>
      </c>
      <c r="K25" s="7">
        <v>-1550803</v>
      </c>
      <c r="L25" s="7">
        <v>2714765</v>
      </c>
      <c r="M25" s="7">
        <v>-1702856</v>
      </c>
    </row>
    <row r="26" spans="1:13" ht="12.75" customHeight="1">
      <c r="A26" s="185" t="s">
        <v>50</v>
      </c>
      <c r="B26" s="186"/>
      <c r="C26" s="186"/>
      <c r="D26" s="186"/>
      <c r="E26" s="186"/>
      <c r="F26" s="186"/>
      <c r="G26" s="186"/>
      <c r="H26" s="187"/>
      <c r="I26" s="1">
        <v>130</v>
      </c>
      <c r="J26" s="7">
        <v>824841</v>
      </c>
      <c r="K26" s="7">
        <v>324452</v>
      </c>
      <c r="L26" s="7">
        <v>1179604</v>
      </c>
      <c r="M26" s="7">
        <v>589584</v>
      </c>
    </row>
    <row r="27" spans="1:13" ht="12.75" customHeight="1">
      <c r="A27" s="185" t="s">
        <v>213</v>
      </c>
      <c r="B27" s="186"/>
      <c r="C27" s="186"/>
      <c r="D27" s="186"/>
      <c r="E27" s="186"/>
      <c r="F27" s="186"/>
      <c r="G27" s="186"/>
      <c r="H27" s="187"/>
      <c r="I27" s="1">
        <v>131</v>
      </c>
      <c r="J27" s="24">
        <f>SUM(J28:J32)</f>
        <v>15987461</v>
      </c>
      <c r="K27" s="24">
        <f>SUM(K28:K32)</f>
        <v>12202413</v>
      </c>
      <c r="L27" s="24">
        <f>SUM(L28:L32)</f>
        <v>9024336</v>
      </c>
      <c r="M27" s="24">
        <f>SUM(M28:M32)</f>
        <v>2010633</v>
      </c>
    </row>
    <row r="28" spans="1:13" ht="12.75" customHeight="1">
      <c r="A28" s="185" t="s">
        <v>227</v>
      </c>
      <c r="B28" s="186"/>
      <c r="C28" s="186"/>
      <c r="D28" s="186"/>
      <c r="E28" s="186"/>
      <c r="F28" s="186"/>
      <c r="G28" s="186"/>
      <c r="H28" s="187"/>
      <c r="I28" s="1">
        <v>132</v>
      </c>
      <c r="J28" s="7">
        <v>3262396</v>
      </c>
      <c r="K28" s="7">
        <v>1053424</v>
      </c>
      <c r="L28" s="7">
        <v>6002800</v>
      </c>
      <c r="M28" s="7">
        <v>1391239</v>
      </c>
    </row>
    <row r="29" spans="1:13" ht="12.75" customHeight="1">
      <c r="A29" s="185" t="s">
        <v>155</v>
      </c>
      <c r="B29" s="186"/>
      <c r="C29" s="186"/>
      <c r="D29" s="186"/>
      <c r="E29" s="186"/>
      <c r="F29" s="186"/>
      <c r="G29" s="186"/>
      <c r="H29" s="187"/>
      <c r="I29" s="1">
        <v>133</v>
      </c>
      <c r="J29" s="7">
        <v>1710885</v>
      </c>
      <c r="K29" s="7">
        <v>172097</v>
      </c>
      <c r="L29" s="7">
        <v>3021536</v>
      </c>
      <c r="M29" s="7">
        <v>619394</v>
      </c>
    </row>
    <row r="30" spans="1:13" ht="12.75" customHeight="1">
      <c r="A30" s="185" t="s">
        <v>139</v>
      </c>
      <c r="B30" s="186"/>
      <c r="C30" s="186"/>
      <c r="D30" s="186"/>
      <c r="E30" s="186"/>
      <c r="F30" s="186"/>
      <c r="G30" s="186"/>
      <c r="H30" s="187"/>
      <c r="I30" s="1">
        <v>134</v>
      </c>
      <c r="J30" s="7"/>
      <c r="K30" s="7"/>
      <c r="L30" s="7"/>
      <c r="M30" s="7">
        <f>L30</f>
        <v>0</v>
      </c>
    </row>
    <row r="31" spans="1:13" ht="12.75" customHeight="1">
      <c r="A31" s="185" t="s">
        <v>223</v>
      </c>
      <c r="B31" s="186"/>
      <c r="C31" s="186"/>
      <c r="D31" s="186"/>
      <c r="E31" s="186"/>
      <c r="F31" s="186"/>
      <c r="G31" s="186"/>
      <c r="H31" s="187"/>
      <c r="I31" s="1">
        <v>135</v>
      </c>
      <c r="J31" s="7">
        <v>5488446</v>
      </c>
      <c r="K31" s="7">
        <v>5488446</v>
      </c>
      <c r="L31" s="7"/>
      <c r="M31" s="7">
        <f>L31</f>
        <v>0</v>
      </c>
    </row>
    <row r="32" spans="1:13" ht="12.75" customHeight="1">
      <c r="A32" s="185" t="s">
        <v>140</v>
      </c>
      <c r="B32" s="186"/>
      <c r="C32" s="186"/>
      <c r="D32" s="186"/>
      <c r="E32" s="186"/>
      <c r="F32" s="186"/>
      <c r="G32" s="186"/>
      <c r="H32" s="187"/>
      <c r="I32" s="1">
        <v>136</v>
      </c>
      <c r="J32" s="7">
        <v>5525734</v>
      </c>
      <c r="K32" s="7">
        <v>5488446</v>
      </c>
      <c r="L32" s="7">
        <v>0</v>
      </c>
      <c r="M32" s="7">
        <f>L32-Q402</f>
        <v>0</v>
      </c>
    </row>
    <row r="33" spans="1:13" ht="12.75" customHeight="1">
      <c r="A33" s="185" t="s">
        <v>214</v>
      </c>
      <c r="B33" s="186"/>
      <c r="C33" s="186"/>
      <c r="D33" s="186"/>
      <c r="E33" s="186"/>
      <c r="F33" s="186"/>
      <c r="G33" s="186"/>
      <c r="H33" s="187"/>
      <c r="I33" s="1">
        <v>137</v>
      </c>
      <c r="J33" s="24">
        <f>SUM(J34:J37)</f>
        <v>7781469</v>
      </c>
      <c r="K33" s="24">
        <f>SUM(K34:K37)</f>
        <v>2239206</v>
      </c>
      <c r="L33" s="24">
        <f>SUM(L34:L37)</f>
        <v>9278581</v>
      </c>
      <c r="M33" s="24">
        <f>SUM(M34:M37)</f>
        <v>3218955</v>
      </c>
    </row>
    <row r="34" spans="1:13" ht="12.75" customHeight="1">
      <c r="A34" s="185" t="s">
        <v>66</v>
      </c>
      <c r="B34" s="186"/>
      <c r="C34" s="186"/>
      <c r="D34" s="186"/>
      <c r="E34" s="186"/>
      <c r="F34" s="186"/>
      <c r="G34" s="186"/>
      <c r="H34" s="187"/>
      <c r="I34" s="1">
        <v>138</v>
      </c>
      <c r="J34" s="7">
        <v>8192</v>
      </c>
      <c r="K34" s="7">
        <v>0</v>
      </c>
      <c r="L34" s="7">
        <v>634759</v>
      </c>
      <c r="M34" s="7">
        <v>634759</v>
      </c>
    </row>
    <row r="35" spans="1:13" ht="12.75" customHeight="1">
      <c r="A35" s="185" t="s">
        <v>65</v>
      </c>
      <c r="B35" s="186"/>
      <c r="C35" s="186"/>
      <c r="D35" s="186"/>
      <c r="E35" s="186"/>
      <c r="F35" s="186"/>
      <c r="G35" s="186"/>
      <c r="H35" s="187"/>
      <c r="I35" s="1">
        <v>139</v>
      </c>
      <c r="J35" s="7">
        <v>7773277</v>
      </c>
      <c r="K35" s="7">
        <v>2239206</v>
      </c>
      <c r="L35" s="7">
        <v>8643822</v>
      </c>
      <c r="M35" s="7">
        <v>2584196</v>
      </c>
    </row>
    <row r="36" spans="1:13" ht="12.75" customHeight="1">
      <c r="A36" s="185" t="s">
        <v>224</v>
      </c>
      <c r="B36" s="186"/>
      <c r="C36" s="186"/>
      <c r="D36" s="186"/>
      <c r="E36" s="186"/>
      <c r="F36" s="186"/>
      <c r="G36" s="186"/>
      <c r="H36" s="187"/>
      <c r="I36" s="1">
        <v>140</v>
      </c>
      <c r="J36" s="7"/>
      <c r="K36" s="7"/>
      <c r="L36" s="7"/>
      <c r="M36" s="7"/>
    </row>
    <row r="37" spans="1:13" ht="12.75" customHeight="1">
      <c r="A37" s="185" t="s">
        <v>67</v>
      </c>
      <c r="B37" s="186"/>
      <c r="C37" s="186"/>
      <c r="D37" s="186"/>
      <c r="E37" s="186"/>
      <c r="F37" s="186"/>
      <c r="G37" s="186"/>
      <c r="H37" s="187"/>
      <c r="I37" s="1">
        <v>141</v>
      </c>
      <c r="J37" s="7"/>
      <c r="K37" s="7"/>
      <c r="L37" s="7"/>
      <c r="M37" s="7"/>
    </row>
    <row r="38" spans="1:13" ht="12.75" customHeight="1">
      <c r="A38" s="185" t="s">
        <v>195</v>
      </c>
      <c r="B38" s="186"/>
      <c r="C38" s="186"/>
      <c r="D38" s="186"/>
      <c r="E38" s="186"/>
      <c r="F38" s="186"/>
      <c r="G38" s="186"/>
      <c r="H38" s="187"/>
      <c r="I38" s="1">
        <v>142</v>
      </c>
      <c r="J38" s="7"/>
      <c r="K38" s="7"/>
      <c r="L38" s="7"/>
      <c r="M38" s="7"/>
    </row>
    <row r="39" spans="1:13" ht="12.75" customHeight="1">
      <c r="A39" s="185" t="s">
        <v>196</v>
      </c>
      <c r="B39" s="186"/>
      <c r="C39" s="186"/>
      <c r="D39" s="186"/>
      <c r="E39" s="186"/>
      <c r="F39" s="186"/>
      <c r="G39" s="186"/>
      <c r="H39" s="187"/>
      <c r="I39" s="1">
        <v>143</v>
      </c>
      <c r="J39" s="7"/>
      <c r="K39" s="7"/>
      <c r="L39" s="7"/>
      <c r="M39" s="7"/>
    </row>
    <row r="40" spans="1:13" ht="12.75" customHeight="1">
      <c r="A40" s="185" t="s">
        <v>225</v>
      </c>
      <c r="B40" s="186"/>
      <c r="C40" s="186"/>
      <c r="D40" s="186"/>
      <c r="E40" s="186"/>
      <c r="F40" s="186"/>
      <c r="G40" s="186"/>
      <c r="H40" s="187"/>
      <c r="I40" s="1">
        <v>144</v>
      </c>
      <c r="J40" s="7"/>
      <c r="K40" s="7"/>
      <c r="L40" s="7"/>
      <c r="M40" s="7"/>
    </row>
    <row r="41" spans="1:13" ht="12.75" customHeight="1">
      <c r="A41" s="185" t="s">
        <v>226</v>
      </c>
      <c r="B41" s="186"/>
      <c r="C41" s="186"/>
      <c r="D41" s="186"/>
      <c r="E41" s="186"/>
      <c r="F41" s="186"/>
      <c r="G41" s="186"/>
      <c r="H41" s="187"/>
      <c r="I41" s="1">
        <v>145</v>
      </c>
      <c r="J41" s="7"/>
      <c r="K41" s="7"/>
      <c r="L41" s="7"/>
      <c r="M41" s="7"/>
    </row>
    <row r="42" spans="1:13" ht="12.75" customHeight="1">
      <c r="A42" s="185" t="s">
        <v>215</v>
      </c>
      <c r="B42" s="186"/>
      <c r="C42" s="186"/>
      <c r="D42" s="186"/>
      <c r="E42" s="186"/>
      <c r="F42" s="186"/>
      <c r="G42" s="186"/>
      <c r="H42" s="187"/>
      <c r="I42" s="1">
        <v>146</v>
      </c>
      <c r="J42" s="24">
        <f>J7+J27+J38+J40</f>
        <v>141763520</v>
      </c>
      <c r="K42" s="24">
        <f>K7+K27+K38+K40</f>
        <v>22290884</v>
      </c>
      <c r="L42" s="24">
        <f>L7+L27+L38+L40</f>
        <v>148318794</v>
      </c>
      <c r="M42" s="24">
        <f>M7+M27+M38+M40</f>
        <v>10977750</v>
      </c>
    </row>
    <row r="43" spans="1:13" ht="12.75" customHeight="1">
      <c r="A43" s="185" t="s">
        <v>216</v>
      </c>
      <c r="B43" s="186"/>
      <c r="C43" s="186"/>
      <c r="D43" s="186"/>
      <c r="E43" s="186"/>
      <c r="F43" s="186"/>
      <c r="G43" s="186"/>
      <c r="H43" s="187"/>
      <c r="I43" s="1">
        <v>147</v>
      </c>
      <c r="J43" s="24">
        <f>J10+J33+J39+J41</f>
        <v>107006640</v>
      </c>
      <c r="K43" s="24">
        <f>K10+K33+K39+K41</f>
        <v>20312946</v>
      </c>
      <c r="L43" s="24">
        <f>L10+L33+L39+L41</f>
        <v>123531187</v>
      </c>
      <c r="M43" s="24">
        <f>M10+M33+M39+M41</f>
        <v>25361939</v>
      </c>
    </row>
    <row r="44" spans="1:13" ht="12.75" customHeight="1">
      <c r="A44" s="185" t="s">
        <v>236</v>
      </c>
      <c r="B44" s="186"/>
      <c r="C44" s="186"/>
      <c r="D44" s="186"/>
      <c r="E44" s="186"/>
      <c r="F44" s="186"/>
      <c r="G44" s="186"/>
      <c r="H44" s="187"/>
      <c r="I44" s="1">
        <v>148</v>
      </c>
      <c r="J44" s="24">
        <f>J42-J43</f>
        <v>34756880</v>
      </c>
      <c r="K44" s="24">
        <f>K42-K43</f>
        <v>1977938</v>
      </c>
      <c r="L44" s="24">
        <f>L42-L43</f>
        <v>24787607</v>
      </c>
      <c r="M44" s="24">
        <f>M42-M43</f>
        <v>-14384189</v>
      </c>
    </row>
    <row r="45" spans="1:13" ht="12.75" customHeight="1">
      <c r="A45" s="205" t="s">
        <v>218</v>
      </c>
      <c r="B45" s="206"/>
      <c r="C45" s="206"/>
      <c r="D45" s="206"/>
      <c r="E45" s="206"/>
      <c r="F45" s="206"/>
      <c r="G45" s="206"/>
      <c r="H45" s="207"/>
      <c r="I45" s="1">
        <v>149</v>
      </c>
      <c r="J45" s="24">
        <f>IF(J42&gt;J43,J42-J43,0)</f>
        <v>34756880</v>
      </c>
      <c r="K45" s="24">
        <f>IF(K42&gt;K43,K42-K43,0)</f>
        <v>1977938</v>
      </c>
      <c r="L45" s="24">
        <f>IF(L42&gt;L43,L42-L43,0)</f>
        <v>24787607</v>
      </c>
      <c r="M45" s="24">
        <f>IF(M42&gt;M43,M42-M43,0)</f>
        <v>0</v>
      </c>
    </row>
    <row r="46" spans="1:13" ht="12.75" customHeight="1">
      <c r="A46" s="205" t="s">
        <v>219</v>
      </c>
      <c r="B46" s="206"/>
      <c r="C46" s="206"/>
      <c r="D46" s="206"/>
      <c r="E46" s="206"/>
      <c r="F46" s="206"/>
      <c r="G46" s="206"/>
      <c r="H46" s="207"/>
      <c r="I46" s="1">
        <v>150</v>
      </c>
      <c r="J46" s="24">
        <f>IF(J43&gt;J42,J43-J42,0)</f>
        <v>0</v>
      </c>
      <c r="K46" s="24">
        <f>IF(K43&gt;K42,K43-K42,0)</f>
        <v>0</v>
      </c>
      <c r="L46" s="24">
        <f>IF(L43&gt;L42,L43-L42,0)</f>
        <v>0</v>
      </c>
      <c r="M46" s="24">
        <f>IF(M43&gt;M42,M43-M42,0)</f>
        <v>14384189</v>
      </c>
    </row>
    <row r="47" spans="1:13" ht="12.75" customHeight="1">
      <c r="A47" s="185" t="s">
        <v>217</v>
      </c>
      <c r="B47" s="186"/>
      <c r="C47" s="186"/>
      <c r="D47" s="186"/>
      <c r="E47" s="186"/>
      <c r="F47" s="186"/>
      <c r="G47" s="186"/>
      <c r="H47" s="187"/>
      <c r="I47" s="1">
        <v>151</v>
      </c>
      <c r="J47" s="7">
        <v>6382271</v>
      </c>
      <c r="K47" s="7">
        <v>6382271</v>
      </c>
      <c r="L47" s="7"/>
      <c r="M47" s="7"/>
    </row>
    <row r="48" spans="1:13" ht="12.75" customHeight="1">
      <c r="A48" s="185" t="s">
        <v>237</v>
      </c>
      <c r="B48" s="186"/>
      <c r="C48" s="186"/>
      <c r="D48" s="186"/>
      <c r="E48" s="186"/>
      <c r="F48" s="186"/>
      <c r="G48" s="186"/>
      <c r="H48" s="187"/>
      <c r="I48" s="1">
        <v>152</v>
      </c>
      <c r="J48" s="24">
        <f>J44-J47</f>
        <v>28374609</v>
      </c>
      <c r="K48" s="24">
        <f>K44-K47</f>
        <v>-4404333</v>
      </c>
      <c r="L48" s="24">
        <f>L44-L47</f>
        <v>24787607</v>
      </c>
      <c r="M48" s="24">
        <f>M44-M47</f>
        <v>-14384189</v>
      </c>
    </row>
    <row r="49" spans="1:13" ht="12.75" customHeight="1">
      <c r="A49" s="205" t="s">
        <v>192</v>
      </c>
      <c r="B49" s="206"/>
      <c r="C49" s="206"/>
      <c r="D49" s="206"/>
      <c r="E49" s="206"/>
      <c r="F49" s="206"/>
      <c r="G49" s="206"/>
      <c r="H49" s="207"/>
      <c r="I49" s="1">
        <v>153</v>
      </c>
      <c r="J49" s="24">
        <f>IF(J48&gt;0,J48,0)</f>
        <v>28374609</v>
      </c>
      <c r="K49" s="24">
        <f>IF(K48&gt;0,K48,0)</f>
        <v>0</v>
      </c>
      <c r="L49" s="24">
        <f>IF(L48&gt;0,L48,0)</f>
        <v>24787607</v>
      </c>
      <c r="M49" s="24">
        <f>IF(M48&gt;0,M48,0)</f>
        <v>0</v>
      </c>
    </row>
    <row r="50" spans="1:13" ht="12.75" customHeight="1">
      <c r="A50" s="229" t="s">
        <v>220</v>
      </c>
      <c r="B50" s="230"/>
      <c r="C50" s="230"/>
      <c r="D50" s="230"/>
      <c r="E50" s="230"/>
      <c r="F50" s="230"/>
      <c r="G50" s="230"/>
      <c r="H50" s="231"/>
      <c r="I50" s="2">
        <v>154</v>
      </c>
      <c r="J50" s="32">
        <f>IF(J48&lt;0,-J48,0)</f>
        <v>0</v>
      </c>
      <c r="K50" s="32">
        <f>IF(K48&lt;0,-K48,0)</f>
        <v>4404333</v>
      </c>
      <c r="L50" s="32">
        <f>IF(L48&lt;0,-L48,0)</f>
        <v>0</v>
      </c>
      <c r="M50" s="32">
        <f>IF(M48&lt;0,-M48,0)</f>
        <v>14384189</v>
      </c>
    </row>
    <row r="51" spans="1:13" ht="12.75" customHeight="1">
      <c r="A51" s="202" t="s">
        <v>310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</row>
    <row r="52" spans="1:13" ht="12.75" customHeight="1">
      <c r="A52" s="182" t="s">
        <v>187</v>
      </c>
      <c r="B52" s="183"/>
      <c r="C52" s="183"/>
      <c r="D52" s="183"/>
      <c r="E52" s="183"/>
      <c r="F52" s="183"/>
      <c r="G52" s="183"/>
      <c r="H52" s="183"/>
      <c r="I52" s="26"/>
      <c r="J52" s="26"/>
      <c r="K52" s="26"/>
      <c r="L52" s="26"/>
      <c r="M52" s="33"/>
    </row>
    <row r="53" spans="1:13" ht="12.75" customHeight="1">
      <c r="A53" s="226" t="s">
        <v>234</v>
      </c>
      <c r="B53" s="227"/>
      <c r="C53" s="227"/>
      <c r="D53" s="227"/>
      <c r="E53" s="227"/>
      <c r="F53" s="227"/>
      <c r="G53" s="227"/>
      <c r="H53" s="228"/>
      <c r="I53" s="1">
        <v>155</v>
      </c>
      <c r="J53" s="7"/>
      <c r="K53" s="7"/>
      <c r="L53" s="7"/>
      <c r="M53" s="7"/>
    </row>
    <row r="54" spans="1:13" ht="12.75" customHeight="1">
      <c r="A54" s="226" t="s">
        <v>235</v>
      </c>
      <c r="B54" s="227"/>
      <c r="C54" s="227"/>
      <c r="D54" s="227"/>
      <c r="E54" s="227"/>
      <c r="F54" s="227"/>
      <c r="G54" s="227"/>
      <c r="H54" s="228"/>
      <c r="I54" s="1">
        <v>156</v>
      </c>
      <c r="J54" s="8"/>
      <c r="K54" s="8"/>
      <c r="L54" s="8"/>
      <c r="M54" s="8"/>
    </row>
    <row r="55" spans="1:13" ht="12.75" customHeight="1">
      <c r="A55" s="202" t="s">
        <v>189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  <row r="56" spans="1:13" ht="12.75" customHeight="1">
      <c r="A56" s="182" t="s">
        <v>204</v>
      </c>
      <c r="B56" s="183"/>
      <c r="C56" s="183"/>
      <c r="D56" s="183"/>
      <c r="E56" s="183"/>
      <c r="F56" s="183"/>
      <c r="G56" s="183"/>
      <c r="H56" s="184"/>
      <c r="I56" s="9">
        <v>157</v>
      </c>
      <c r="J56" s="6">
        <f>J48</f>
        <v>28374609</v>
      </c>
      <c r="K56" s="6">
        <f>K48</f>
        <v>-4404333</v>
      </c>
      <c r="L56" s="6">
        <f>L48</f>
        <v>24787607</v>
      </c>
      <c r="M56" s="6">
        <f>M48</f>
        <v>-14384189</v>
      </c>
    </row>
    <row r="57" spans="1:13" ht="12.75" customHeight="1">
      <c r="A57" s="185" t="s">
        <v>221</v>
      </c>
      <c r="B57" s="186"/>
      <c r="C57" s="186"/>
      <c r="D57" s="186"/>
      <c r="E57" s="186"/>
      <c r="F57" s="186"/>
      <c r="G57" s="186"/>
      <c r="H57" s="187"/>
      <c r="I57" s="1">
        <v>158</v>
      </c>
      <c r="J57" s="24">
        <f>SUM(J58:J64)</f>
        <v>0</v>
      </c>
      <c r="K57" s="24">
        <f>SUM(K58:K64)</f>
        <v>0</v>
      </c>
      <c r="L57" s="24">
        <f>SUM(L58:L64)</f>
        <v>0</v>
      </c>
      <c r="M57" s="24">
        <f>SUM(M58:M64)</f>
        <v>0</v>
      </c>
    </row>
    <row r="58" spans="1:13" ht="12.75" customHeight="1">
      <c r="A58" s="185" t="s">
        <v>228</v>
      </c>
      <c r="B58" s="186"/>
      <c r="C58" s="186"/>
      <c r="D58" s="186"/>
      <c r="E58" s="186"/>
      <c r="F58" s="186"/>
      <c r="G58" s="186"/>
      <c r="H58" s="187"/>
      <c r="I58" s="1">
        <v>159</v>
      </c>
      <c r="J58" s="7"/>
      <c r="K58" s="7"/>
      <c r="L58" s="7"/>
      <c r="M58" s="7"/>
    </row>
    <row r="59" spans="1:13" ht="12.75" customHeight="1">
      <c r="A59" s="185" t="s">
        <v>229</v>
      </c>
      <c r="B59" s="186"/>
      <c r="C59" s="186"/>
      <c r="D59" s="186"/>
      <c r="E59" s="186"/>
      <c r="F59" s="186"/>
      <c r="G59" s="186"/>
      <c r="H59" s="187"/>
      <c r="I59" s="1">
        <v>160</v>
      </c>
      <c r="J59" s="7"/>
      <c r="K59" s="7"/>
      <c r="L59" s="7"/>
      <c r="M59" s="7"/>
    </row>
    <row r="60" spans="1:13" ht="12.75" customHeight="1">
      <c r="A60" s="185" t="s">
        <v>45</v>
      </c>
      <c r="B60" s="186"/>
      <c r="C60" s="186"/>
      <c r="D60" s="186"/>
      <c r="E60" s="186"/>
      <c r="F60" s="186"/>
      <c r="G60" s="186"/>
      <c r="H60" s="187"/>
      <c r="I60" s="1">
        <v>161</v>
      </c>
      <c r="J60" s="7"/>
      <c r="K60" s="7"/>
      <c r="L60" s="7"/>
      <c r="M60" s="7"/>
    </row>
    <row r="61" spans="1:13" ht="12.75" customHeight="1">
      <c r="A61" s="185" t="s">
        <v>230</v>
      </c>
      <c r="B61" s="186"/>
      <c r="C61" s="186"/>
      <c r="D61" s="186"/>
      <c r="E61" s="186"/>
      <c r="F61" s="186"/>
      <c r="G61" s="186"/>
      <c r="H61" s="187"/>
      <c r="I61" s="1">
        <v>162</v>
      </c>
      <c r="J61" s="7"/>
      <c r="K61" s="7"/>
      <c r="L61" s="7"/>
      <c r="M61" s="7"/>
    </row>
    <row r="62" spans="1:13" ht="12.75" customHeight="1">
      <c r="A62" s="185" t="s">
        <v>231</v>
      </c>
      <c r="B62" s="186"/>
      <c r="C62" s="186"/>
      <c r="D62" s="186"/>
      <c r="E62" s="186"/>
      <c r="F62" s="186"/>
      <c r="G62" s="186"/>
      <c r="H62" s="187"/>
      <c r="I62" s="1">
        <v>163</v>
      </c>
      <c r="J62" s="7"/>
      <c r="K62" s="7"/>
      <c r="L62" s="7"/>
      <c r="M62" s="7"/>
    </row>
    <row r="63" spans="1:13" ht="12.75" customHeight="1">
      <c r="A63" s="185" t="s">
        <v>232</v>
      </c>
      <c r="B63" s="186"/>
      <c r="C63" s="186"/>
      <c r="D63" s="186"/>
      <c r="E63" s="186"/>
      <c r="F63" s="186"/>
      <c r="G63" s="186"/>
      <c r="H63" s="187"/>
      <c r="I63" s="1">
        <v>164</v>
      </c>
      <c r="J63" s="7"/>
      <c r="K63" s="7"/>
      <c r="L63" s="7"/>
      <c r="M63" s="7"/>
    </row>
    <row r="64" spans="1:13" ht="12.75" customHeight="1">
      <c r="A64" s="185" t="s">
        <v>233</v>
      </c>
      <c r="B64" s="186"/>
      <c r="C64" s="186"/>
      <c r="D64" s="186"/>
      <c r="E64" s="186"/>
      <c r="F64" s="186"/>
      <c r="G64" s="186"/>
      <c r="H64" s="187"/>
      <c r="I64" s="1">
        <v>165</v>
      </c>
      <c r="J64" s="7"/>
      <c r="K64" s="7"/>
      <c r="L64" s="7"/>
      <c r="M64" s="7"/>
    </row>
    <row r="65" spans="1:13" ht="12.75" customHeight="1">
      <c r="A65" s="185" t="s">
        <v>222</v>
      </c>
      <c r="B65" s="186"/>
      <c r="C65" s="186"/>
      <c r="D65" s="186"/>
      <c r="E65" s="186"/>
      <c r="F65" s="186"/>
      <c r="G65" s="186"/>
      <c r="H65" s="187"/>
      <c r="I65" s="1">
        <v>166</v>
      </c>
      <c r="J65" s="7"/>
      <c r="K65" s="7"/>
      <c r="L65" s="7"/>
      <c r="M65" s="7"/>
    </row>
    <row r="66" spans="1:13" ht="12.75" customHeight="1">
      <c r="A66" s="185" t="s">
        <v>193</v>
      </c>
      <c r="B66" s="186"/>
      <c r="C66" s="186"/>
      <c r="D66" s="186"/>
      <c r="E66" s="186"/>
      <c r="F66" s="186"/>
      <c r="G66" s="186"/>
      <c r="H66" s="187"/>
      <c r="I66" s="1">
        <v>167</v>
      </c>
      <c r="J66" s="24">
        <f>J57-J65</f>
        <v>0</v>
      </c>
      <c r="K66" s="24">
        <f>K57-K65</f>
        <v>0</v>
      </c>
      <c r="L66" s="24">
        <f>L57-L65</f>
        <v>0</v>
      </c>
      <c r="M66" s="24">
        <f>M57-M65</f>
        <v>0</v>
      </c>
    </row>
    <row r="67" spans="1:13" ht="12.75" customHeight="1">
      <c r="A67" s="185" t="s">
        <v>194</v>
      </c>
      <c r="B67" s="186"/>
      <c r="C67" s="186"/>
      <c r="D67" s="186"/>
      <c r="E67" s="186"/>
      <c r="F67" s="186"/>
      <c r="G67" s="186"/>
      <c r="H67" s="187"/>
      <c r="I67" s="1">
        <v>168</v>
      </c>
      <c r="J67" s="32">
        <f>J56+J66</f>
        <v>28374609</v>
      </c>
      <c r="K67" s="32">
        <f>K56+K66</f>
        <v>-4404333</v>
      </c>
      <c r="L67" s="32">
        <f>L56+L66</f>
        <v>24787607</v>
      </c>
      <c r="M67" s="32">
        <f>M56+M66</f>
        <v>-14384189</v>
      </c>
    </row>
    <row r="68" spans="1:13" ht="12.75" customHeight="1">
      <c r="A68" s="236" t="s">
        <v>311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 customHeight="1">
      <c r="A70" s="226" t="s">
        <v>234</v>
      </c>
      <c r="B70" s="227"/>
      <c r="C70" s="227"/>
      <c r="D70" s="227"/>
      <c r="E70" s="227"/>
      <c r="F70" s="227"/>
      <c r="G70" s="227"/>
      <c r="H70" s="228"/>
      <c r="I70" s="1">
        <v>169</v>
      </c>
      <c r="J70" s="7"/>
      <c r="K70" s="7"/>
      <c r="L70" s="7"/>
      <c r="M70" s="7"/>
    </row>
    <row r="71" spans="1:13" ht="12.75" customHeight="1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 horizontalCentered="1"/>
  <pageMargins left="0.7480314960629921" right="0.7480314960629921" top="1.7716535433070868" bottom="0.984251968503937" header="0.5118110236220472" footer="0.5118110236220472"/>
  <pageSetup horizontalDpi="600" verticalDpi="600" orientation="portrait" paperSize="9" scale="6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3" customWidth="1"/>
  </cols>
  <sheetData>
    <row r="1" spans="1:11" ht="12.75" customHeight="1">
      <c r="A1" s="243" t="s">
        <v>164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0" t="s">
        <v>7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33.75">
      <c r="A4" s="245" t="s">
        <v>59</v>
      </c>
      <c r="B4" s="245"/>
      <c r="C4" s="245"/>
      <c r="D4" s="245"/>
      <c r="E4" s="245"/>
      <c r="F4" s="245"/>
      <c r="G4" s="245"/>
      <c r="H4" s="245"/>
      <c r="I4" s="37" t="s">
        <v>279</v>
      </c>
      <c r="J4" s="38" t="s">
        <v>317</v>
      </c>
      <c r="K4" s="38" t="s">
        <v>318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39">
        <v>2</v>
      </c>
      <c r="J5" s="40" t="s">
        <v>282</v>
      </c>
      <c r="K5" s="40" t="s">
        <v>283</v>
      </c>
    </row>
    <row r="6" spans="1:11" ht="12.75">
      <c r="A6" s="202" t="s">
        <v>156</v>
      </c>
      <c r="B6" s="213"/>
      <c r="C6" s="213"/>
      <c r="D6" s="213"/>
      <c r="E6" s="213"/>
      <c r="F6" s="213"/>
      <c r="G6" s="213"/>
      <c r="H6" s="213"/>
      <c r="I6" s="247"/>
      <c r="J6" s="247"/>
      <c r="K6" s="248"/>
    </row>
    <row r="7" spans="1:11" ht="12.75">
      <c r="A7" s="196" t="s">
        <v>40</v>
      </c>
      <c r="B7" s="197"/>
      <c r="C7" s="197"/>
      <c r="D7" s="197"/>
      <c r="E7" s="197"/>
      <c r="F7" s="197"/>
      <c r="G7" s="197"/>
      <c r="H7" s="197"/>
      <c r="I7" s="1">
        <v>1</v>
      </c>
      <c r="J7" s="5"/>
      <c r="K7" s="7"/>
    </row>
    <row r="8" spans="1:11" ht="12.75">
      <c r="A8" s="196" t="s">
        <v>41</v>
      </c>
      <c r="B8" s="197"/>
      <c r="C8" s="197"/>
      <c r="D8" s="197"/>
      <c r="E8" s="197"/>
      <c r="F8" s="197"/>
      <c r="G8" s="197"/>
      <c r="H8" s="197"/>
      <c r="I8" s="1">
        <v>2</v>
      </c>
      <c r="J8" s="5"/>
      <c r="K8" s="7"/>
    </row>
    <row r="9" spans="1:11" ht="12.75">
      <c r="A9" s="196" t="s">
        <v>42</v>
      </c>
      <c r="B9" s="197"/>
      <c r="C9" s="197"/>
      <c r="D9" s="197"/>
      <c r="E9" s="197"/>
      <c r="F9" s="197"/>
      <c r="G9" s="197"/>
      <c r="H9" s="197"/>
      <c r="I9" s="1">
        <v>3</v>
      </c>
      <c r="J9" s="5"/>
      <c r="K9" s="7"/>
    </row>
    <row r="10" spans="1:11" ht="12.75">
      <c r="A10" s="196" t="s">
        <v>43</v>
      </c>
      <c r="B10" s="197"/>
      <c r="C10" s="197"/>
      <c r="D10" s="197"/>
      <c r="E10" s="197"/>
      <c r="F10" s="197"/>
      <c r="G10" s="197"/>
      <c r="H10" s="197"/>
      <c r="I10" s="1">
        <v>4</v>
      </c>
      <c r="J10" s="5"/>
      <c r="K10" s="7"/>
    </row>
    <row r="11" spans="1:11" ht="12.75">
      <c r="A11" s="196" t="s">
        <v>44</v>
      </c>
      <c r="B11" s="197"/>
      <c r="C11" s="197"/>
      <c r="D11" s="197"/>
      <c r="E11" s="197"/>
      <c r="F11" s="197"/>
      <c r="G11" s="197"/>
      <c r="H11" s="197"/>
      <c r="I11" s="1">
        <v>5</v>
      </c>
      <c r="J11" s="5"/>
      <c r="K11" s="7"/>
    </row>
    <row r="12" spans="1:11" ht="12.75">
      <c r="A12" s="196" t="s">
        <v>51</v>
      </c>
      <c r="B12" s="197"/>
      <c r="C12" s="197"/>
      <c r="D12" s="197"/>
      <c r="E12" s="197"/>
      <c r="F12" s="197"/>
      <c r="G12" s="197"/>
      <c r="H12" s="197"/>
      <c r="I12" s="1">
        <v>6</v>
      </c>
      <c r="J12" s="5"/>
      <c r="K12" s="7"/>
    </row>
    <row r="13" spans="1:11" ht="12.75">
      <c r="A13" s="185" t="s">
        <v>157</v>
      </c>
      <c r="B13" s="186"/>
      <c r="C13" s="186"/>
      <c r="D13" s="186"/>
      <c r="E13" s="186"/>
      <c r="F13" s="186"/>
      <c r="G13" s="186"/>
      <c r="H13" s="186"/>
      <c r="I13" s="1">
        <v>7</v>
      </c>
      <c r="J13" s="35">
        <f>SUM(J7:J12)</f>
        <v>0</v>
      </c>
      <c r="K13" s="24">
        <f>SUM(K7:K12)</f>
        <v>0</v>
      </c>
    </row>
    <row r="14" spans="1:11" ht="12.75">
      <c r="A14" s="196" t="s">
        <v>52</v>
      </c>
      <c r="B14" s="197"/>
      <c r="C14" s="197"/>
      <c r="D14" s="197"/>
      <c r="E14" s="197"/>
      <c r="F14" s="197"/>
      <c r="G14" s="197"/>
      <c r="H14" s="197"/>
      <c r="I14" s="1">
        <v>8</v>
      </c>
      <c r="J14" s="5"/>
      <c r="K14" s="7"/>
    </row>
    <row r="15" spans="1:11" ht="12.75">
      <c r="A15" s="196" t="s">
        <v>53</v>
      </c>
      <c r="B15" s="197"/>
      <c r="C15" s="197"/>
      <c r="D15" s="197"/>
      <c r="E15" s="197"/>
      <c r="F15" s="197"/>
      <c r="G15" s="197"/>
      <c r="H15" s="197"/>
      <c r="I15" s="1">
        <v>9</v>
      </c>
      <c r="J15" s="5"/>
      <c r="K15" s="7"/>
    </row>
    <row r="16" spans="1:11" ht="12.75">
      <c r="A16" s="196" t="s">
        <v>54</v>
      </c>
      <c r="B16" s="197"/>
      <c r="C16" s="197"/>
      <c r="D16" s="197"/>
      <c r="E16" s="197"/>
      <c r="F16" s="197"/>
      <c r="G16" s="197"/>
      <c r="H16" s="197"/>
      <c r="I16" s="1">
        <v>10</v>
      </c>
      <c r="J16" s="5"/>
      <c r="K16" s="7"/>
    </row>
    <row r="17" spans="1:11" ht="12.75">
      <c r="A17" s="196" t="s">
        <v>55</v>
      </c>
      <c r="B17" s="197"/>
      <c r="C17" s="197"/>
      <c r="D17" s="197"/>
      <c r="E17" s="197"/>
      <c r="F17" s="197"/>
      <c r="G17" s="197"/>
      <c r="H17" s="197"/>
      <c r="I17" s="1">
        <v>11</v>
      </c>
      <c r="J17" s="5"/>
      <c r="K17" s="7"/>
    </row>
    <row r="18" spans="1:11" ht="12.75">
      <c r="A18" s="185" t="s">
        <v>158</v>
      </c>
      <c r="B18" s="186"/>
      <c r="C18" s="186"/>
      <c r="D18" s="186"/>
      <c r="E18" s="186"/>
      <c r="F18" s="186"/>
      <c r="G18" s="186"/>
      <c r="H18" s="186"/>
      <c r="I18" s="1">
        <v>12</v>
      </c>
      <c r="J18" s="35">
        <f>SUM(J14:J17)</f>
        <v>0</v>
      </c>
      <c r="K18" s="24">
        <f>SUM(K14:K17)</f>
        <v>0</v>
      </c>
    </row>
    <row r="19" spans="1:11" ht="12.75">
      <c r="A19" s="185" t="s">
        <v>36</v>
      </c>
      <c r="B19" s="186"/>
      <c r="C19" s="186"/>
      <c r="D19" s="186"/>
      <c r="E19" s="186"/>
      <c r="F19" s="186"/>
      <c r="G19" s="186"/>
      <c r="H19" s="186"/>
      <c r="I19" s="1">
        <v>13</v>
      </c>
      <c r="J19" s="35">
        <f>IF(J13&gt;J18,J13-J18,0)</f>
        <v>0</v>
      </c>
      <c r="K19" s="24">
        <f>IF(K13&gt;K18,K13-K18,0)</f>
        <v>0</v>
      </c>
    </row>
    <row r="20" spans="1:11" ht="12.75">
      <c r="A20" s="185" t="s">
        <v>37</v>
      </c>
      <c r="B20" s="186"/>
      <c r="C20" s="186"/>
      <c r="D20" s="186"/>
      <c r="E20" s="186"/>
      <c r="F20" s="186"/>
      <c r="G20" s="186"/>
      <c r="H20" s="186"/>
      <c r="I20" s="1">
        <v>14</v>
      </c>
      <c r="J20" s="35">
        <f>IF(J18&gt;J13,J18-J13,0)</f>
        <v>0</v>
      </c>
      <c r="K20" s="24">
        <f>IF(K18&gt;K13,K18-K13,0)</f>
        <v>0</v>
      </c>
    </row>
    <row r="21" spans="1:11" ht="12.75">
      <c r="A21" s="202" t="s">
        <v>159</v>
      </c>
      <c r="B21" s="213"/>
      <c r="C21" s="213"/>
      <c r="D21" s="213"/>
      <c r="E21" s="213"/>
      <c r="F21" s="213"/>
      <c r="G21" s="213"/>
      <c r="H21" s="213"/>
      <c r="I21" s="247"/>
      <c r="J21" s="247"/>
      <c r="K21" s="248"/>
    </row>
    <row r="22" spans="1:11" ht="12.75">
      <c r="A22" s="196" t="s">
        <v>178</v>
      </c>
      <c r="B22" s="197"/>
      <c r="C22" s="197"/>
      <c r="D22" s="197"/>
      <c r="E22" s="197"/>
      <c r="F22" s="197"/>
      <c r="G22" s="197"/>
      <c r="H22" s="197"/>
      <c r="I22" s="1">
        <v>15</v>
      </c>
      <c r="J22" s="5"/>
      <c r="K22" s="7"/>
    </row>
    <row r="23" spans="1:11" ht="12.75">
      <c r="A23" s="196" t="s">
        <v>179</v>
      </c>
      <c r="B23" s="197"/>
      <c r="C23" s="197"/>
      <c r="D23" s="197"/>
      <c r="E23" s="197"/>
      <c r="F23" s="197"/>
      <c r="G23" s="197"/>
      <c r="H23" s="197"/>
      <c r="I23" s="1">
        <v>16</v>
      </c>
      <c r="J23" s="5"/>
      <c r="K23" s="7"/>
    </row>
    <row r="24" spans="1:11" ht="12.75">
      <c r="A24" s="196" t="s">
        <v>180</v>
      </c>
      <c r="B24" s="197"/>
      <c r="C24" s="197"/>
      <c r="D24" s="197"/>
      <c r="E24" s="197"/>
      <c r="F24" s="197"/>
      <c r="G24" s="197"/>
      <c r="H24" s="197"/>
      <c r="I24" s="1">
        <v>17</v>
      </c>
      <c r="J24" s="5"/>
      <c r="K24" s="7"/>
    </row>
    <row r="25" spans="1:11" ht="12.75">
      <c r="A25" s="196" t="s">
        <v>181</v>
      </c>
      <c r="B25" s="197"/>
      <c r="C25" s="197"/>
      <c r="D25" s="197"/>
      <c r="E25" s="197"/>
      <c r="F25" s="197"/>
      <c r="G25" s="197"/>
      <c r="H25" s="197"/>
      <c r="I25" s="1">
        <v>18</v>
      </c>
      <c r="J25" s="5"/>
      <c r="K25" s="7"/>
    </row>
    <row r="26" spans="1:11" ht="12.75">
      <c r="A26" s="196" t="s">
        <v>182</v>
      </c>
      <c r="B26" s="197"/>
      <c r="C26" s="197"/>
      <c r="D26" s="197"/>
      <c r="E26" s="197"/>
      <c r="F26" s="197"/>
      <c r="G26" s="197"/>
      <c r="H26" s="197"/>
      <c r="I26" s="1">
        <v>19</v>
      </c>
      <c r="J26" s="5"/>
      <c r="K26" s="7"/>
    </row>
    <row r="27" spans="1:11" ht="12.75">
      <c r="A27" s="185" t="s">
        <v>168</v>
      </c>
      <c r="B27" s="186"/>
      <c r="C27" s="186"/>
      <c r="D27" s="186"/>
      <c r="E27" s="186"/>
      <c r="F27" s="186"/>
      <c r="G27" s="186"/>
      <c r="H27" s="186"/>
      <c r="I27" s="1">
        <v>20</v>
      </c>
      <c r="J27" s="35">
        <f>SUM(J22:J26)</f>
        <v>0</v>
      </c>
      <c r="K27" s="24">
        <f>SUM(K22:K26)</f>
        <v>0</v>
      </c>
    </row>
    <row r="28" spans="1:11" ht="12.75">
      <c r="A28" s="196" t="s">
        <v>115</v>
      </c>
      <c r="B28" s="197"/>
      <c r="C28" s="197"/>
      <c r="D28" s="197"/>
      <c r="E28" s="197"/>
      <c r="F28" s="197"/>
      <c r="G28" s="197"/>
      <c r="H28" s="197"/>
      <c r="I28" s="1">
        <v>21</v>
      </c>
      <c r="J28" s="5"/>
      <c r="K28" s="7"/>
    </row>
    <row r="29" spans="1:11" ht="12.75">
      <c r="A29" s="196" t="s">
        <v>116</v>
      </c>
      <c r="B29" s="197"/>
      <c r="C29" s="197"/>
      <c r="D29" s="197"/>
      <c r="E29" s="197"/>
      <c r="F29" s="197"/>
      <c r="G29" s="197"/>
      <c r="H29" s="197"/>
      <c r="I29" s="1">
        <v>22</v>
      </c>
      <c r="J29" s="5"/>
      <c r="K29" s="7"/>
    </row>
    <row r="30" spans="1:11" ht="12.75">
      <c r="A30" s="196" t="s">
        <v>16</v>
      </c>
      <c r="B30" s="197"/>
      <c r="C30" s="197"/>
      <c r="D30" s="197"/>
      <c r="E30" s="197"/>
      <c r="F30" s="197"/>
      <c r="G30" s="197"/>
      <c r="H30" s="197"/>
      <c r="I30" s="1">
        <v>23</v>
      </c>
      <c r="J30" s="5"/>
      <c r="K30" s="7"/>
    </row>
    <row r="31" spans="1:11" ht="12.75">
      <c r="A31" s="185" t="s">
        <v>5</v>
      </c>
      <c r="B31" s="186"/>
      <c r="C31" s="186"/>
      <c r="D31" s="186"/>
      <c r="E31" s="186"/>
      <c r="F31" s="186"/>
      <c r="G31" s="186"/>
      <c r="H31" s="186"/>
      <c r="I31" s="1">
        <v>24</v>
      </c>
      <c r="J31" s="35">
        <f>SUM(J28:J30)</f>
        <v>0</v>
      </c>
      <c r="K31" s="24">
        <f>SUM(K28:K30)</f>
        <v>0</v>
      </c>
    </row>
    <row r="32" spans="1:11" ht="12.75">
      <c r="A32" s="185" t="s">
        <v>38</v>
      </c>
      <c r="B32" s="186"/>
      <c r="C32" s="186"/>
      <c r="D32" s="186"/>
      <c r="E32" s="186"/>
      <c r="F32" s="186"/>
      <c r="G32" s="186"/>
      <c r="H32" s="186"/>
      <c r="I32" s="1">
        <v>25</v>
      </c>
      <c r="J32" s="35">
        <f>IF(J27&gt;J31,J27-J31,0)</f>
        <v>0</v>
      </c>
      <c r="K32" s="24">
        <f>IF(K27&gt;K31,K27-K31,0)</f>
        <v>0</v>
      </c>
    </row>
    <row r="33" spans="1:11" ht="12.75">
      <c r="A33" s="185" t="s">
        <v>39</v>
      </c>
      <c r="B33" s="186"/>
      <c r="C33" s="186"/>
      <c r="D33" s="186"/>
      <c r="E33" s="186"/>
      <c r="F33" s="186"/>
      <c r="G33" s="186"/>
      <c r="H33" s="186"/>
      <c r="I33" s="1">
        <v>26</v>
      </c>
      <c r="J33" s="35">
        <f>IF(J31&gt;J27,J31-J27,0)</f>
        <v>0</v>
      </c>
      <c r="K33" s="24">
        <f>IF(K31&gt;K27,K31-K27,0)</f>
        <v>0</v>
      </c>
    </row>
    <row r="34" spans="1:11" ht="12.75">
      <c r="A34" s="202" t="s">
        <v>160</v>
      </c>
      <c r="B34" s="213"/>
      <c r="C34" s="213"/>
      <c r="D34" s="213"/>
      <c r="E34" s="213"/>
      <c r="F34" s="213"/>
      <c r="G34" s="213"/>
      <c r="H34" s="213"/>
      <c r="I34" s="247"/>
      <c r="J34" s="247"/>
      <c r="K34" s="248"/>
    </row>
    <row r="35" spans="1:11" ht="12.75">
      <c r="A35" s="196" t="s">
        <v>174</v>
      </c>
      <c r="B35" s="197"/>
      <c r="C35" s="197"/>
      <c r="D35" s="197"/>
      <c r="E35" s="197"/>
      <c r="F35" s="197"/>
      <c r="G35" s="197"/>
      <c r="H35" s="197"/>
      <c r="I35" s="1">
        <v>27</v>
      </c>
      <c r="J35" s="5"/>
      <c r="K35" s="7"/>
    </row>
    <row r="36" spans="1:11" ht="12.75">
      <c r="A36" s="196" t="s">
        <v>29</v>
      </c>
      <c r="B36" s="197"/>
      <c r="C36" s="197"/>
      <c r="D36" s="197"/>
      <c r="E36" s="197"/>
      <c r="F36" s="197"/>
      <c r="G36" s="197"/>
      <c r="H36" s="197"/>
      <c r="I36" s="1">
        <v>28</v>
      </c>
      <c r="J36" s="5"/>
      <c r="K36" s="7"/>
    </row>
    <row r="37" spans="1:11" ht="12.75">
      <c r="A37" s="196" t="s">
        <v>30</v>
      </c>
      <c r="B37" s="197"/>
      <c r="C37" s="197"/>
      <c r="D37" s="197"/>
      <c r="E37" s="197"/>
      <c r="F37" s="197"/>
      <c r="G37" s="197"/>
      <c r="H37" s="197"/>
      <c r="I37" s="1">
        <v>29</v>
      </c>
      <c r="J37" s="5"/>
      <c r="K37" s="7"/>
    </row>
    <row r="38" spans="1:11" ht="12.75">
      <c r="A38" s="185" t="s">
        <v>68</v>
      </c>
      <c r="B38" s="186"/>
      <c r="C38" s="186"/>
      <c r="D38" s="186"/>
      <c r="E38" s="186"/>
      <c r="F38" s="186"/>
      <c r="G38" s="186"/>
      <c r="H38" s="186"/>
      <c r="I38" s="1">
        <v>30</v>
      </c>
      <c r="J38" s="35">
        <f>SUM(J35:J37)</f>
        <v>0</v>
      </c>
      <c r="K38" s="24">
        <f>SUM(K35:K37)</f>
        <v>0</v>
      </c>
    </row>
    <row r="39" spans="1:11" ht="12.75">
      <c r="A39" s="196" t="s">
        <v>31</v>
      </c>
      <c r="B39" s="197"/>
      <c r="C39" s="197"/>
      <c r="D39" s="197"/>
      <c r="E39" s="197"/>
      <c r="F39" s="197"/>
      <c r="G39" s="197"/>
      <c r="H39" s="197"/>
      <c r="I39" s="1">
        <v>31</v>
      </c>
      <c r="J39" s="5"/>
      <c r="K39" s="7"/>
    </row>
    <row r="40" spans="1:11" ht="12.75">
      <c r="A40" s="196" t="s">
        <v>32</v>
      </c>
      <c r="B40" s="197"/>
      <c r="C40" s="197"/>
      <c r="D40" s="197"/>
      <c r="E40" s="197"/>
      <c r="F40" s="197"/>
      <c r="G40" s="197"/>
      <c r="H40" s="197"/>
      <c r="I40" s="1">
        <v>32</v>
      </c>
      <c r="J40" s="5"/>
      <c r="K40" s="7"/>
    </row>
    <row r="41" spans="1:11" ht="12.75">
      <c r="A41" s="196" t="s">
        <v>33</v>
      </c>
      <c r="B41" s="197"/>
      <c r="C41" s="197"/>
      <c r="D41" s="197"/>
      <c r="E41" s="197"/>
      <c r="F41" s="197"/>
      <c r="G41" s="197"/>
      <c r="H41" s="197"/>
      <c r="I41" s="1">
        <v>33</v>
      </c>
      <c r="J41" s="5"/>
      <c r="K41" s="7"/>
    </row>
    <row r="42" spans="1:11" ht="12.75">
      <c r="A42" s="196" t="s">
        <v>34</v>
      </c>
      <c r="B42" s="197"/>
      <c r="C42" s="197"/>
      <c r="D42" s="197"/>
      <c r="E42" s="197"/>
      <c r="F42" s="197"/>
      <c r="G42" s="197"/>
      <c r="H42" s="197"/>
      <c r="I42" s="1">
        <v>34</v>
      </c>
      <c r="J42" s="5"/>
      <c r="K42" s="7"/>
    </row>
    <row r="43" spans="1:11" ht="12.75">
      <c r="A43" s="196" t="s">
        <v>35</v>
      </c>
      <c r="B43" s="197"/>
      <c r="C43" s="197"/>
      <c r="D43" s="197"/>
      <c r="E43" s="197"/>
      <c r="F43" s="197"/>
      <c r="G43" s="197"/>
      <c r="H43" s="197"/>
      <c r="I43" s="1">
        <v>35</v>
      </c>
      <c r="J43" s="5"/>
      <c r="K43" s="7"/>
    </row>
    <row r="44" spans="1:11" ht="12.75">
      <c r="A44" s="185" t="s">
        <v>69</v>
      </c>
      <c r="B44" s="186"/>
      <c r="C44" s="186"/>
      <c r="D44" s="186"/>
      <c r="E44" s="186"/>
      <c r="F44" s="186"/>
      <c r="G44" s="186"/>
      <c r="H44" s="186"/>
      <c r="I44" s="1">
        <v>36</v>
      </c>
      <c r="J44" s="35">
        <f>SUM(J39:J43)</f>
        <v>0</v>
      </c>
      <c r="K44" s="24">
        <f>SUM(K39:K43)</f>
        <v>0</v>
      </c>
    </row>
    <row r="45" spans="1:11" ht="12.75">
      <c r="A45" s="185" t="s">
        <v>17</v>
      </c>
      <c r="B45" s="186"/>
      <c r="C45" s="186"/>
      <c r="D45" s="186"/>
      <c r="E45" s="186"/>
      <c r="F45" s="186"/>
      <c r="G45" s="186"/>
      <c r="H45" s="186"/>
      <c r="I45" s="1">
        <v>37</v>
      </c>
      <c r="J45" s="35">
        <f>IF(J38&gt;J44,J38-J44,0)</f>
        <v>0</v>
      </c>
      <c r="K45" s="24">
        <f>IF(K38&gt;K44,K38-K44,0)</f>
        <v>0</v>
      </c>
    </row>
    <row r="46" spans="1:11" ht="12.75">
      <c r="A46" s="185" t="s">
        <v>18</v>
      </c>
      <c r="B46" s="186"/>
      <c r="C46" s="186"/>
      <c r="D46" s="186"/>
      <c r="E46" s="186"/>
      <c r="F46" s="186"/>
      <c r="G46" s="186"/>
      <c r="H46" s="186"/>
      <c r="I46" s="1">
        <v>38</v>
      </c>
      <c r="J46" s="35">
        <f>IF(J44&gt;J38,J44-J38,0)</f>
        <v>0</v>
      </c>
      <c r="K46" s="24">
        <f>IF(K44&gt;K38,K44-K38,0)</f>
        <v>0</v>
      </c>
    </row>
    <row r="47" spans="1:11" ht="12.75">
      <c r="A47" s="196" t="s">
        <v>70</v>
      </c>
      <c r="B47" s="197"/>
      <c r="C47" s="197"/>
      <c r="D47" s="197"/>
      <c r="E47" s="197"/>
      <c r="F47" s="197"/>
      <c r="G47" s="197"/>
      <c r="H47" s="197"/>
      <c r="I47" s="1">
        <v>39</v>
      </c>
      <c r="J47" s="35">
        <f>IF(J19-J20+J32-J33+J45-J46&gt;0,J19-J20+J32-J33+J45-J46,0)</f>
        <v>0</v>
      </c>
      <c r="K47" s="24">
        <f>IF(K19-K20+K32-K33+K45-K46&gt;0,K19-K20+K32-K33+K45-K46,0)</f>
        <v>0</v>
      </c>
    </row>
    <row r="48" spans="1:11" ht="12.75">
      <c r="A48" s="196" t="s">
        <v>71</v>
      </c>
      <c r="B48" s="197"/>
      <c r="C48" s="197"/>
      <c r="D48" s="197"/>
      <c r="E48" s="197"/>
      <c r="F48" s="197"/>
      <c r="G48" s="197"/>
      <c r="H48" s="197"/>
      <c r="I48" s="1">
        <v>40</v>
      </c>
      <c r="J48" s="35">
        <f>IF(J20-J19+J33-J32+J46-J45&gt;0,J20-J19+J33-J32+J46-J45,0)</f>
        <v>0</v>
      </c>
      <c r="K48" s="24">
        <f>IF(K20-K19+K33-K32+K46-K45&gt;0,K20-K19+K33-K32+K46-K45,0)</f>
        <v>0</v>
      </c>
    </row>
    <row r="49" spans="1:11" ht="12.75">
      <c r="A49" s="196" t="s">
        <v>161</v>
      </c>
      <c r="B49" s="197"/>
      <c r="C49" s="197"/>
      <c r="D49" s="197"/>
      <c r="E49" s="197"/>
      <c r="F49" s="197"/>
      <c r="G49" s="197"/>
      <c r="H49" s="197"/>
      <c r="I49" s="1">
        <v>41</v>
      </c>
      <c r="J49" s="5"/>
      <c r="K49" s="7"/>
    </row>
    <row r="50" spans="1:11" ht="12.75">
      <c r="A50" s="196" t="s">
        <v>175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176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7"/>
    </row>
    <row r="52" spans="1:11" ht="12.75">
      <c r="A52" s="218" t="s">
        <v>177</v>
      </c>
      <c r="B52" s="219"/>
      <c r="C52" s="219"/>
      <c r="D52" s="219"/>
      <c r="E52" s="219"/>
      <c r="F52" s="219"/>
      <c r="G52" s="219"/>
      <c r="H52" s="219"/>
      <c r="I52" s="4">
        <v>44</v>
      </c>
      <c r="J52" s="36">
        <f>J49+J50-J51</f>
        <v>0</v>
      </c>
      <c r="K52" s="32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4">
      <selection activeCell="K40" sqref="K40"/>
    </sheetView>
  </sheetViews>
  <sheetFormatPr defaultColWidth="9.140625" defaultRowHeight="12.75"/>
  <cols>
    <col min="1" max="9" width="9.140625" style="23" customWidth="1"/>
    <col min="10" max="10" width="11.140625" style="23" customWidth="1"/>
    <col min="11" max="11" width="9.8515625" style="23" bestFit="1" customWidth="1"/>
    <col min="12" max="16384" width="9.140625" style="23" customWidth="1"/>
  </cols>
  <sheetData>
    <row r="1" spans="1:11" ht="12.75" customHeight="1">
      <c r="A1" s="243" t="s">
        <v>197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50" t="s">
        <v>342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 customHeight="1">
      <c r="A3" s="249" t="s">
        <v>332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23.25" customHeight="1">
      <c r="A4" s="245" t="s">
        <v>59</v>
      </c>
      <c r="B4" s="245"/>
      <c r="C4" s="245"/>
      <c r="D4" s="245"/>
      <c r="E4" s="245"/>
      <c r="F4" s="245"/>
      <c r="G4" s="245"/>
      <c r="H4" s="245"/>
      <c r="I4" s="37" t="s">
        <v>279</v>
      </c>
      <c r="J4" s="38" t="s">
        <v>317</v>
      </c>
      <c r="K4" s="38" t="s">
        <v>318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43">
        <v>2</v>
      </c>
      <c r="J5" s="44" t="s">
        <v>343</v>
      </c>
      <c r="K5" s="44" t="s">
        <v>344</v>
      </c>
    </row>
    <row r="6" spans="1:11" ht="12.75" customHeight="1">
      <c r="A6" s="202" t="s">
        <v>156</v>
      </c>
      <c r="B6" s="213"/>
      <c r="C6" s="213"/>
      <c r="D6" s="213"/>
      <c r="E6" s="213"/>
      <c r="F6" s="213"/>
      <c r="G6" s="213"/>
      <c r="H6" s="213"/>
      <c r="I6" s="247"/>
      <c r="J6" s="247"/>
      <c r="K6" s="248"/>
    </row>
    <row r="7" spans="1:11" ht="12.75" customHeight="1">
      <c r="A7" s="196" t="s">
        <v>199</v>
      </c>
      <c r="B7" s="197"/>
      <c r="C7" s="197"/>
      <c r="D7" s="197"/>
      <c r="E7" s="197"/>
      <c r="F7" s="197"/>
      <c r="G7" s="197"/>
      <c r="H7" s="197"/>
      <c r="I7" s="1">
        <v>1</v>
      </c>
      <c r="J7" s="7">
        <v>138548570</v>
      </c>
      <c r="K7" s="7">
        <v>146191751</v>
      </c>
    </row>
    <row r="8" spans="1:11" ht="12.75" customHeight="1">
      <c r="A8" s="196" t="s">
        <v>119</v>
      </c>
      <c r="B8" s="197"/>
      <c r="C8" s="197"/>
      <c r="D8" s="197"/>
      <c r="E8" s="197"/>
      <c r="F8" s="197"/>
      <c r="G8" s="197"/>
      <c r="H8" s="197"/>
      <c r="I8" s="1">
        <v>2</v>
      </c>
      <c r="J8" s="7">
        <v>328239</v>
      </c>
      <c r="K8" s="7">
        <v>356746</v>
      </c>
    </row>
    <row r="9" spans="1:11" ht="12.75" customHeight="1">
      <c r="A9" s="196" t="s">
        <v>120</v>
      </c>
      <c r="B9" s="197"/>
      <c r="C9" s="197"/>
      <c r="D9" s="197"/>
      <c r="E9" s="197"/>
      <c r="F9" s="197"/>
      <c r="G9" s="197"/>
      <c r="H9" s="197"/>
      <c r="I9" s="1">
        <v>3</v>
      </c>
      <c r="J9" s="7">
        <v>123667</v>
      </c>
      <c r="K9" s="7">
        <v>161718</v>
      </c>
    </row>
    <row r="10" spans="1:11" ht="12.75" customHeight="1">
      <c r="A10" s="196" t="s">
        <v>121</v>
      </c>
      <c r="B10" s="197"/>
      <c r="C10" s="197"/>
      <c r="D10" s="197"/>
      <c r="E10" s="197"/>
      <c r="F10" s="197"/>
      <c r="G10" s="197"/>
      <c r="H10" s="197"/>
      <c r="I10" s="1">
        <v>4</v>
      </c>
      <c r="J10" s="7"/>
      <c r="K10" s="7"/>
    </row>
    <row r="11" spans="1:11" ht="12.75" customHeight="1">
      <c r="A11" s="196" t="s">
        <v>122</v>
      </c>
      <c r="B11" s="197"/>
      <c r="C11" s="197"/>
      <c r="D11" s="197"/>
      <c r="E11" s="197"/>
      <c r="F11" s="197"/>
      <c r="G11" s="197"/>
      <c r="H11" s="197"/>
      <c r="I11" s="1">
        <v>5</v>
      </c>
      <c r="J11" s="7">
        <v>1515994</v>
      </c>
      <c r="K11" s="7">
        <v>1103829</v>
      </c>
    </row>
    <row r="12" spans="1:11" ht="12.75" customHeight="1">
      <c r="A12" s="185" t="s">
        <v>198</v>
      </c>
      <c r="B12" s="186"/>
      <c r="C12" s="186"/>
      <c r="D12" s="186"/>
      <c r="E12" s="186"/>
      <c r="F12" s="186"/>
      <c r="G12" s="186"/>
      <c r="H12" s="186"/>
      <c r="I12" s="1">
        <v>6</v>
      </c>
      <c r="J12" s="35">
        <f>SUM(J7:J11)</f>
        <v>140516470</v>
      </c>
      <c r="K12" s="35">
        <f>SUM(K7:K11)</f>
        <v>147814044</v>
      </c>
    </row>
    <row r="13" spans="1:11" ht="12.75" customHeight="1">
      <c r="A13" s="196" t="s">
        <v>123</v>
      </c>
      <c r="B13" s="197"/>
      <c r="C13" s="197"/>
      <c r="D13" s="197"/>
      <c r="E13" s="197"/>
      <c r="F13" s="197"/>
      <c r="G13" s="197"/>
      <c r="H13" s="197"/>
      <c r="I13" s="1">
        <v>7</v>
      </c>
      <c r="J13" s="7">
        <v>57841311</v>
      </c>
      <c r="K13" s="7">
        <v>59297889</v>
      </c>
    </row>
    <row r="14" spans="1:11" ht="12.75" customHeight="1">
      <c r="A14" s="196" t="s">
        <v>124</v>
      </c>
      <c r="B14" s="197"/>
      <c r="C14" s="197"/>
      <c r="D14" s="197"/>
      <c r="E14" s="197"/>
      <c r="F14" s="197"/>
      <c r="G14" s="197"/>
      <c r="H14" s="197"/>
      <c r="I14" s="1">
        <v>8</v>
      </c>
      <c r="J14" s="7">
        <v>31998717</v>
      </c>
      <c r="K14" s="7">
        <v>34674948</v>
      </c>
    </row>
    <row r="15" spans="1:11" ht="12.75" customHeight="1">
      <c r="A15" s="196" t="s">
        <v>125</v>
      </c>
      <c r="B15" s="197"/>
      <c r="C15" s="197"/>
      <c r="D15" s="197"/>
      <c r="E15" s="197"/>
      <c r="F15" s="197"/>
      <c r="G15" s="197"/>
      <c r="H15" s="197"/>
      <c r="I15" s="1">
        <v>9</v>
      </c>
      <c r="J15" s="7"/>
      <c r="K15" s="7"/>
    </row>
    <row r="16" spans="1:11" ht="12.75" customHeight="1">
      <c r="A16" s="196" t="s">
        <v>126</v>
      </c>
      <c r="B16" s="197"/>
      <c r="C16" s="197"/>
      <c r="D16" s="197"/>
      <c r="E16" s="197"/>
      <c r="F16" s="197"/>
      <c r="G16" s="197"/>
      <c r="H16" s="197"/>
      <c r="I16" s="1">
        <v>10</v>
      </c>
      <c r="J16" s="7">
        <v>6430191</v>
      </c>
      <c r="K16" s="7">
        <v>7373661</v>
      </c>
    </row>
    <row r="17" spans="1:11" ht="12.75" customHeight="1">
      <c r="A17" s="196" t="s">
        <v>127</v>
      </c>
      <c r="B17" s="197"/>
      <c r="C17" s="197"/>
      <c r="D17" s="197"/>
      <c r="E17" s="197"/>
      <c r="F17" s="197"/>
      <c r="G17" s="197"/>
      <c r="H17" s="197"/>
      <c r="I17" s="1">
        <v>11</v>
      </c>
      <c r="J17" s="7">
        <v>11536305</v>
      </c>
      <c r="K17" s="7">
        <v>15164150</v>
      </c>
    </row>
    <row r="18" spans="1:11" ht="12.75" customHeight="1">
      <c r="A18" s="196" t="s">
        <v>128</v>
      </c>
      <c r="B18" s="197"/>
      <c r="C18" s="197"/>
      <c r="D18" s="197"/>
      <c r="E18" s="197"/>
      <c r="F18" s="197"/>
      <c r="G18" s="197"/>
      <c r="H18" s="197"/>
      <c r="I18" s="1">
        <v>12</v>
      </c>
      <c r="J18" s="7">
        <v>2912574</v>
      </c>
      <c r="K18" s="7">
        <v>5120561</v>
      </c>
    </row>
    <row r="19" spans="1:11" ht="12.75" customHeight="1">
      <c r="A19" s="185" t="s">
        <v>47</v>
      </c>
      <c r="B19" s="186"/>
      <c r="C19" s="186"/>
      <c r="D19" s="186"/>
      <c r="E19" s="186"/>
      <c r="F19" s="186"/>
      <c r="G19" s="186"/>
      <c r="H19" s="186"/>
      <c r="I19" s="1">
        <v>13</v>
      </c>
      <c r="J19" s="35">
        <f>SUM(J13:J18)</f>
        <v>110719098</v>
      </c>
      <c r="K19" s="24">
        <f>SUM(K13:K18)</f>
        <v>121631209</v>
      </c>
    </row>
    <row r="20" spans="1:11" ht="12.75" customHeight="1">
      <c r="A20" s="185" t="s">
        <v>108</v>
      </c>
      <c r="B20" s="252"/>
      <c r="C20" s="252"/>
      <c r="D20" s="252"/>
      <c r="E20" s="252"/>
      <c r="F20" s="252"/>
      <c r="G20" s="252"/>
      <c r="H20" s="253"/>
      <c r="I20" s="1">
        <v>14</v>
      </c>
      <c r="J20" s="35">
        <f>IF(J12&gt;J19,J12-J19,0)</f>
        <v>29797372</v>
      </c>
      <c r="K20" s="24">
        <f>IF(K12&gt;K19,K12-K19,0)</f>
        <v>26182835</v>
      </c>
    </row>
    <row r="21" spans="1:11" ht="12.75" customHeight="1">
      <c r="A21" s="199" t="s">
        <v>109</v>
      </c>
      <c r="B21" s="254"/>
      <c r="C21" s="254"/>
      <c r="D21" s="254"/>
      <c r="E21" s="254"/>
      <c r="F21" s="254"/>
      <c r="G21" s="254"/>
      <c r="H21" s="255"/>
      <c r="I21" s="1">
        <v>15</v>
      </c>
      <c r="J21" s="35">
        <f>IF(J19&gt;J12,J19-J12,0)</f>
        <v>0</v>
      </c>
      <c r="K21" s="24">
        <f>IF(K19&gt;K12,K19-K12,0)</f>
        <v>0</v>
      </c>
    </row>
    <row r="22" spans="1:11" ht="12.75" customHeight="1">
      <c r="A22" s="202" t="s">
        <v>159</v>
      </c>
      <c r="B22" s="213"/>
      <c r="C22" s="213"/>
      <c r="D22" s="213"/>
      <c r="E22" s="213"/>
      <c r="F22" s="213"/>
      <c r="G22" s="213"/>
      <c r="H22" s="213"/>
      <c r="I22" s="247"/>
      <c r="J22" s="247"/>
      <c r="K22" s="248"/>
    </row>
    <row r="23" spans="1:11" ht="12.75" customHeight="1">
      <c r="A23" s="196" t="s">
        <v>165</v>
      </c>
      <c r="B23" s="197"/>
      <c r="C23" s="197"/>
      <c r="D23" s="197"/>
      <c r="E23" s="197"/>
      <c r="F23" s="197"/>
      <c r="G23" s="197"/>
      <c r="H23" s="197"/>
      <c r="I23" s="1">
        <v>16</v>
      </c>
      <c r="J23" s="7"/>
      <c r="K23" s="7"/>
    </row>
    <row r="24" spans="1:11" ht="12.75" customHeight="1">
      <c r="A24" s="196" t="s">
        <v>166</v>
      </c>
      <c r="B24" s="197"/>
      <c r="C24" s="197"/>
      <c r="D24" s="197"/>
      <c r="E24" s="197"/>
      <c r="F24" s="197"/>
      <c r="G24" s="197"/>
      <c r="H24" s="197"/>
      <c r="I24" s="1">
        <v>17</v>
      </c>
      <c r="J24" s="7">
        <v>50495160</v>
      </c>
      <c r="K24" s="7"/>
    </row>
    <row r="25" spans="1:11" ht="12.75" customHeight="1">
      <c r="A25" s="196" t="s">
        <v>319</v>
      </c>
      <c r="B25" s="197"/>
      <c r="C25" s="197"/>
      <c r="D25" s="197"/>
      <c r="E25" s="197"/>
      <c r="F25" s="197"/>
      <c r="G25" s="197"/>
      <c r="H25" s="197"/>
      <c r="I25" s="1">
        <v>18</v>
      </c>
      <c r="J25" s="7">
        <v>1714800</v>
      </c>
      <c r="K25" s="7">
        <v>159813</v>
      </c>
    </row>
    <row r="26" spans="1:11" ht="12.75" customHeight="1">
      <c r="A26" s="196" t="s">
        <v>320</v>
      </c>
      <c r="B26" s="197"/>
      <c r="C26" s="197"/>
      <c r="D26" s="197"/>
      <c r="E26" s="197"/>
      <c r="F26" s="197"/>
      <c r="G26" s="197"/>
      <c r="H26" s="197"/>
      <c r="I26" s="1">
        <v>19</v>
      </c>
      <c r="J26" s="7"/>
      <c r="K26" s="7"/>
    </row>
    <row r="27" spans="1:11" ht="12.75" customHeight="1">
      <c r="A27" s="196" t="s">
        <v>167</v>
      </c>
      <c r="B27" s="197"/>
      <c r="C27" s="197"/>
      <c r="D27" s="197"/>
      <c r="E27" s="197"/>
      <c r="F27" s="197"/>
      <c r="G27" s="197"/>
      <c r="H27" s="197"/>
      <c r="I27" s="1">
        <v>20</v>
      </c>
      <c r="J27" s="7">
        <v>45387238</v>
      </c>
      <c r="K27" s="7">
        <v>32388668</v>
      </c>
    </row>
    <row r="28" spans="1:11" ht="12.75" customHeight="1">
      <c r="A28" s="185" t="s">
        <v>114</v>
      </c>
      <c r="B28" s="186"/>
      <c r="C28" s="186"/>
      <c r="D28" s="186"/>
      <c r="E28" s="186"/>
      <c r="F28" s="186"/>
      <c r="G28" s="186"/>
      <c r="H28" s="186"/>
      <c r="I28" s="1">
        <v>21</v>
      </c>
      <c r="J28" s="35">
        <f>SUM(J23:J27)</f>
        <v>97597198</v>
      </c>
      <c r="K28" s="24">
        <f>SUM(K23:K27)</f>
        <v>32548481</v>
      </c>
    </row>
    <row r="29" spans="1:11" ht="12.75" customHeight="1">
      <c r="A29" s="196" t="s">
        <v>2</v>
      </c>
      <c r="B29" s="197"/>
      <c r="C29" s="197"/>
      <c r="D29" s="197"/>
      <c r="E29" s="197"/>
      <c r="F29" s="197"/>
      <c r="G29" s="197"/>
      <c r="H29" s="197"/>
      <c r="I29" s="1">
        <v>22</v>
      </c>
      <c r="J29" s="7">
        <v>11207365</v>
      </c>
      <c r="K29" s="7">
        <v>26126841</v>
      </c>
    </row>
    <row r="30" spans="1:11" ht="12.75" customHeight="1">
      <c r="A30" s="196" t="s">
        <v>3</v>
      </c>
      <c r="B30" s="197"/>
      <c r="C30" s="197"/>
      <c r="D30" s="197"/>
      <c r="E30" s="197"/>
      <c r="F30" s="197"/>
      <c r="G30" s="197"/>
      <c r="H30" s="197"/>
      <c r="I30" s="1">
        <v>23</v>
      </c>
      <c r="J30" s="7"/>
      <c r="K30" s="7"/>
    </row>
    <row r="31" spans="1:11" ht="12.75" customHeight="1">
      <c r="A31" s="196" t="s">
        <v>4</v>
      </c>
      <c r="B31" s="197"/>
      <c r="C31" s="197"/>
      <c r="D31" s="197"/>
      <c r="E31" s="197"/>
      <c r="F31" s="197"/>
      <c r="G31" s="197"/>
      <c r="H31" s="197"/>
      <c r="I31" s="1">
        <v>24</v>
      </c>
      <c r="J31" s="7">
        <v>114056837</v>
      </c>
      <c r="K31" s="7">
        <v>49188342</v>
      </c>
    </row>
    <row r="32" spans="1:11" ht="12.75" customHeight="1">
      <c r="A32" s="185" t="s">
        <v>48</v>
      </c>
      <c r="B32" s="186"/>
      <c r="C32" s="186"/>
      <c r="D32" s="186"/>
      <c r="E32" s="186"/>
      <c r="F32" s="186"/>
      <c r="G32" s="186"/>
      <c r="H32" s="186"/>
      <c r="I32" s="1">
        <v>25</v>
      </c>
      <c r="J32" s="35">
        <f>SUM(J29:J31)</f>
        <v>125264202</v>
      </c>
      <c r="K32" s="24">
        <f>SUM(K29:K31)</f>
        <v>75315183</v>
      </c>
    </row>
    <row r="33" spans="1:11" ht="12.75" customHeight="1">
      <c r="A33" s="185" t="s">
        <v>110</v>
      </c>
      <c r="B33" s="186"/>
      <c r="C33" s="186"/>
      <c r="D33" s="186"/>
      <c r="E33" s="186"/>
      <c r="F33" s="186"/>
      <c r="G33" s="186"/>
      <c r="H33" s="186"/>
      <c r="I33" s="1">
        <v>26</v>
      </c>
      <c r="J33" s="35">
        <f>IF(J28&gt;J32,J28-J32,0)</f>
        <v>0</v>
      </c>
      <c r="K33" s="24">
        <f>IF(K28&gt;K32,K28-K32,0)</f>
        <v>0</v>
      </c>
    </row>
    <row r="34" spans="1:11" ht="12.75" customHeight="1">
      <c r="A34" s="185" t="s">
        <v>111</v>
      </c>
      <c r="B34" s="186"/>
      <c r="C34" s="186"/>
      <c r="D34" s="186"/>
      <c r="E34" s="186"/>
      <c r="F34" s="186"/>
      <c r="G34" s="186"/>
      <c r="H34" s="186"/>
      <c r="I34" s="1">
        <v>27</v>
      </c>
      <c r="J34" s="35">
        <f>IF(J32&gt;J28,J32-J28,0)</f>
        <v>27667004</v>
      </c>
      <c r="K34" s="24">
        <f>IF(K32&gt;K28,K32-K28,0)</f>
        <v>42766702</v>
      </c>
    </row>
    <row r="35" spans="1:11" ht="12.75" customHeight="1">
      <c r="A35" s="202" t="s">
        <v>160</v>
      </c>
      <c r="B35" s="213"/>
      <c r="C35" s="213"/>
      <c r="D35" s="213"/>
      <c r="E35" s="213"/>
      <c r="F35" s="213"/>
      <c r="G35" s="213"/>
      <c r="H35" s="213"/>
      <c r="I35" s="247">
        <v>0</v>
      </c>
      <c r="J35" s="247"/>
      <c r="K35" s="248"/>
    </row>
    <row r="36" spans="1:11" ht="12.75" customHeight="1">
      <c r="A36" s="196" t="s">
        <v>174</v>
      </c>
      <c r="B36" s="197"/>
      <c r="C36" s="197"/>
      <c r="D36" s="197"/>
      <c r="E36" s="197"/>
      <c r="F36" s="197"/>
      <c r="G36" s="197"/>
      <c r="H36" s="197"/>
      <c r="I36" s="1">
        <v>28</v>
      </c>
      <c r="J36" s="7"/>
      <c r="K36" s="7"/>
    </row>
    <row r="37" spans="1:11" ht="12.75" customHeight="1">
      <c r="A37" s="196" t="s">
        <v>29</v>
      </c>
      <c r="B37" s="197"/>
      <c r="C37" s="197"/>
      <c r="D37" s="197"/>
      <c r="E37" s="197"/>
      <c r="F37" s="197"/>
      <c r="G37" s="197"/>
      <c r="H37" s="197"/>
      <c r="I37" s="1">
        <v>29</v>
      </c>
      <c r="J37" s="7">
        <v>48767630</v>
      </c>
      <c r="K37" s="7">
        <v>236175265</v>
      </c>
    </row>
    <row r="38" spans="1:11" ht="12.75" customHeight="1">
      <c r="A38" s="196" t="s">
        <v>30</v>
      </c>
      <c r="B38" s="197"/>
      <c r="C38" s="197"/>
      <c r="D38" s="197"/>
      <c r="E38" s="197"/>
      <c r="F38" s="197"/>
      <c r="G38" s="197"/>
      <c r="H38" s="197"/>
      <c r="I38" s="1">
        <v>30</v>
      </c>
      <c r="J38" s="7"/>
      <c r="K38" s="7"/>
    </row>
    <row r="39" spans="1:11" ht="12.75" customHeight="1">
      <c r="A39" s="185" t="s">
        <v>49</v>
      </c>
      <c r="B39" s="186"/>
      <c r="C39" s="186"/>
      <c r="D39" s="186"/>
      <c r="E39" s="186"/>
      <c r="F39" s="186"/>
      <c r="G39" s="186"/>
      <c r="H39" s="186"/>
      <c r="I39" s="1">
        <v>31</v>
      </c>
      <c r="J39" s="35">
        <f>SUM(J36:J38)</f>
        <v>48767630</v>
      </c>
      <c r="K39" s="24">
        <f>SUM(K36:K38)</f>
        <v>236175265</v>
      </c>
    </row>
    <row r="40" spans="1:11" ht="12.75" customHeight="1">
      <c r="A40" s="196" t="s">
        <v>31</v>
      </c>
      <c r="B40" s="197"/>
      <c r="C40" s="197"/>
      <c r="D40" s="197"/>
      <c r="E40" s="197"/>
      <c r="F40" s="197"/>
      <c r="G40" s="197"/>
      <c r="H40" s="197"/>
      <c r="I40" s="1">
        <v>32</v>
      </c>
      <c r="J40" s="7">
        <v>36159711</v>
      </c>
      <c r="K40" s="7">
        <v>216898594</v>
      </c>
    </row>
    <row r="41" spans="1:11" ht="12.75" customHeight="1">
      <c r="A41" s="196" t="s">
        <v>32</v>
      </c>
      <c r="B41" s="197"/>
      <c r="C41" s="197"/>
      <c r="D41" s="197"/>
      <c r="E41" s="197"/>
      <c r="F41" s="197"/>
      <c r="G41" s="197"/>
      <c r="H41" s="197"/>
      <c r="I41" s="1">
        <v>33</v>
      </c>
      <c r="J41" s="7"/>
      <c r="K41" s="7"/>
    </row>
    <row r="42" spans="1:11" ht="12.75" customHeight="1">
      <c r="A42" s="196" t="s">
        <v>33</v>
      </c>
      <c r="B42" s="197"/>
      <c r="C42" s="197"/>
      <c r="D42" s="197"/>
      <c r="E42" s="197"/>
      <c r="F42" s="197"/>
      <c r="G42" s="197"/>
      <c r="H42" s="197"/>
      <c r="I42" s="1">
        <v>34</v>
      </c>
      <c r="J42" s="7"/>
      <c r="K42" s="7"/>
    </row>
    <row r="43" spans="1:11" ht="12.75" customHeight="1">
      <c r="A43" s="196" t="s">
        <v>34</v>
      </c>
      <c r="B43" s="197"/>
      <c r="C43" s="197"/>
      <c r="D43" s="197"/>
      <c r="E43" s="197"/>
      <c r="F43" s="197"/>
      <c r="G43" s="197"/>
      <c r="H43" s="197"/>
      <c r="I43" s="1">
        <v>35</v>
      </c>
      <c r="J43" s="7"/>
      <c r="K43" s="7"/>
    </row>
    <row r="44" spans="1:11" ht="12.75" customHeight="1">
      <c r="A44" s="196" t="s">
        <v>35</v>
      </c>
      <c r="B44" s="197"/>
      <c r="C44" s="197"/>
      <c r="D44" s="197"/>
      <c r="E44" s="197"/>
      <c r="F44" s="197"/>
      <c r="G44" s="197"/>
      <c r="H44" s="197"/>
      <c r="I44" s="1">
        <v>36</v>
      </c>
      <c r="J44" s="7"/>
      <c r="K44" s="7"/>
    </row>
    <row r="45" spans="1:11" ht="12.75" customHeight="1">
      <c r="A45" s="185" t="s">
        <v>148</v>
      </c>
      <c r="B45" s="186"/>
      <c r="C45" s="186"/>
      <c r="D45" s="186"/>
      <c r="E45" s="186"/>
      <c r="F45" s="186"/>
      <c r="G45" s="186"/>
      <c r="H45" s="186"/>
      <c r="I45" s="1">
        <v>37</v>
      </c>
      <c r="J45" s="35">
        <f>SUM(J40:J44)</f>
        <v>36159711</v>
      </c>
      <c r="K45" s="24">
        <f>SUM(K40:K44)</f>
        <v>216898594</v>
      </c>
    </row>
    <row r="46" spans="1:11" ht="12.75" customHeight="1">
      <c r="A46" s="185" t="s">
        <v>162</v>
      </c>
      <c r="B46" s="186"/>
      <c r="C46" s="186"/>
      <c r="D46" s="186"/>
      <c r="E46" s="186"/>
      <c r="F46" s="186"/>
      <c r="G46" s="186"/>
      <c r="H46" s="186"/>
      <c r="I46" s="1">
        <v>38</v>
      </c>
      <c r="J46" s="35">
        <f>IF(J39&gt;J45,J39-J45,0)</f>
        <v>12607919</v>
      </c>
      <c r="K46" s="24">
        <f>IF(K39&gt;K45,K39-K45,0)</f>
        <v>19276671</v>
      </c>
    </row>
    <row r="47" spans="1:11" ht="12.75" customHeight="1">
      <c r="A47" s="185" t="s">
        <v>163</v>
      </c>
      <c r="B47" s="186"/>
      <c r="C47" s="186"/>
      <c r="D47" s="186"/>
      <c r="E47" s="186"/>
      <c r="F47" s="186"/>
      <c r="G47" s="186"/>
      <c r="H47" s="186"/>
      <c r="I47" s="1">
        <v>39</v>
      </c>
      <c r="J47" s="35">
        <f>IF(J45&gt;J39,J45-J39,0)</f>
        <v>0</v>
      </c>
      <c r="K47" s="24">
        <f>IF(K45&gt;K39,K45-K39,0)</f>
        <v>0</v>
      </c>
    </row>
    <row r="48" spans="1:11" ht="12.75" customHeight="1">
      <c r="A48" s="185" t="s">
        <v>149</v>
      </c>
      <c r="B48" s="186"/>
      <c r="C48" s="186"/>
      <c r="D48" s="186"/>
      <c r="E48" s="186"/>
      <c r="F48" s="186"/>
      <c r="G48" s="186"/>
      <c r="H48" s="186"/>
      <c r="I48" s="1">
        <v>40</v>
      </c>
      <c r="J48" s="35">
        <f>IF(J20-J21+J33-J34+J46-J47&gt;0,J20-J21+J33-J34+J46-J47,0)</f>
        <v>14738287</v>
      </c>
      <c r="K48" s="24">
        <f>IF(K20-K21+K33-K34+K46-K47&gt;0,K20-K21+K33-K34+K46-K47,0)</f>
        <v>2692804</v>
      </c>
    </row>
    <row r="49" spans="1:11" ht="12.75" customHeight="1">
      <c r="A49" s="185" t="s">
        <v>15</v>
      </c>
      <c r="B49" s="186"/>
      <c r="C49" s="186"/>
      <c r="D49" s="186"/>
      <c r="E49" s="186"/>
      <c r="F49" s="186"/>
      <c r="G49" s="186"/>
      <c r="H49" s="186"/>
      <c r="I49" s="1">
        <v>41</v>
      </c>
      <c r="J49" s="35">
        <f>IF(J21-J20+J34-J33+J47-J46&gt;0,J21-J20+J34-J33+J47-J46,0)</f>
        <v>0</v>
      </c>
      <c r="K49" s="24">
        <f>IF(K21-K20+K34-K33+K47-K46&gt;0,K21-K20+K34-K33+K47-K46,0)</f>
        <v>0</v>
      </c>
    </row>
    <row r="50" spans="1:11" ht="12.75" customHeight="1">
      <c r="A50" s="185" t="s">
        <v>161</v>
      </c>
      <c r="B50" s="186"/>
      <c r="C50" s="186"/>
      <c r="D50" s="186"/>
      <c r="E50" s="186"/>
      <c r="F50" s="186"/>
      <c r="G50" s="186"/>
      <c r="H50" s="186"/>
      <c r="I50" s="1">
        <v>42</v>
      </c>
      <c r="J50" s="7">
        <v>36066</v>
      </c>
      <c r="K50" s="7">
        <f>J53</f>
        <v>14774353</v>
      </c>
    </row>
    <row r="51" spans="1:11" ht="12.75" customHeight="1">
      <c r="A51" s="185" t="s">
        <v>175</v>
      </c>
      <c r="B51" s="186"/>
      <c r="C51" s="186"/>
      <c r="D51" s="186"/>
      <c r="E51" s="186"/>
      <c r="F51" s="186"/>
      <c r="G51" s="186"/>
      <c r="H51" s="186"/>
      <c r="I51" s="1">
        <v>43</v>
      </c>
      <c r="J51" s="5">
        <f>J20+J46</f>
        <v>42405291</v>
      </c>
      <c r="K51" s="7">
        <f>K20+K33+K46</f>
        <v>45459506</v>
      </c>
    </row>
    <row r="52" spans="1:11" ht="12.75" customHeight="1">
      <c r="A52" s="185" t="s">
        <v>176</v>
      </c>
      <c r="B52" s="186"/>
      <c r="C52" s="186"/>
      <c r="D52" s="186"/>
      <c r="E52" s="186"/>
      <c r="F52" s="186"/>
      <c r="G52" s="186"/>
      <c r="H52" s="186"/>
      <c r="I52" s="1">
        <v>44</v>
      </c>
      <c r="J52" s="5">
        <f>J34+J47</f>
        <v>27667004</v>
      </c>
      <c r="K52" s="7">
        <f>K21+K34+K47</f>
        <v>42766702</v>
      </c>
    </row>
    <row r="53" spans="1:11" ht="12.75" customHeight="1">
      <c r="A53" s="199" t="s">
        <v>177</v>
      </c>
      <c r="B53" s="200"/>
      <c r="C53" s="200"/>
      <c r="D53" s="200"/>
      <c r="E53" s="200"/>
      <c r="F53" s="200"/>
      <c r="G53" s="200"/>
      <c r="H53" s="200"/>
      <c r="I53" s="4">
        <v>45</v>
      </c>
      <c r="J53" s="36">
        <f>J50+J51-J52</f>
        <v>14774353</v>
      </c>
      <c r="K53" s="32">
        <f>K50+K51-K52</f>
        <v>17467157</v>
      </c>
    </row>
    <row r="54" spans="1:11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 horizontalCentered="1"/>
  <pageMargins left="0.7480314960629921" right="0.7480314960629921" top="1.968503937007874" bottom="0.984251968503937" header="0.5118110236220472" footer="0.511811023622047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18" sqref="A18:H18"/>
    </sheetView>
  </sheetViews>
  <sheetFormatPr defaultColWidth="9.140625" defaultRowHeight="12.75"/>
  <cols>
    <col min="1" max="3" width="9.140625" style="114" customWidth="1"/>
    <col min="4" max="4" width="18.421875" style="114" customWidth="1"/>
    <col min="5" max="5" width="10.140625" style="114" bestFit="1" customWidth="1"/>
    <col min="6" max="9" width="9.140625" style="114" customWidth="1"/>
    <col min="10" max="11" width="9.57421875" style="114" bestFit="1" customWidth="1"/>
    <col min="12" max="16384" width="9.140625" style="114" customWidth="1"/>
  </cols>
  <sheetData>
    <row r="1" spans="1:12" ht="12.75">
      <c r="A1" s="260" t="s">
        <v>281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13"/>
    </row>
    <row r="2" spans="1:12" ht="15.75">
      <c r="A2" s="111"/>
      <c r="B2" s="112"/>
      <c r="C2" s="264" t="s">
        <v>345</v>
      </c>
      <c r="D2" s="264"/>
      <c r="E2" s="62"/>
      <c r="F2" s="115" t="s">
        <v>250</v>
      </c>
      <c r="G2" s="265" t="s">
        <v>344</v>
      </c>
      <c r="H2" s="266"/>
      <c r="I2" s="112"/>
      <c r="J2" s="112"/>
      <c r="K2" s="112"/>
      <c r="L2" s="116"/>
    </row>
    <row r="3" spans="1:11" ht="23.25">
      <c r="A3" s="245" t="s">
        <v>59</v>
      </c>
      <c r="B3" s="245"/>
      <c r="C3" s="245"/>
      <c r="D3" s="245"/>
      <c r="E3" s="245"/>
      <c r="F3" s="245"/>
      <c r="G3" s="245"/>
      <c r="H3" s="245"/>
      <c r="I3" s="37" t="s">
        <v>279</v>
      </c>
      <c r="J3" s="38" t="s">
        <v>150</v>
      </c>
      <c r="K3" s="38" t="s">
        <v>151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117">
        <v>2</v>
      </c>
      <c r="J4" s="40" t="s">
        <v>282</v>
      </c>
      <c r="K4" s="40" t="s">
        <v>283</v>
      </c>
    </row>
    <row r="5" spans="1:11" ht="12.75">
      <c r="A5" s="196" t="s">
        <v>284</v>
      </c>
      <c r="B5" s="197"/>
      <c r="C5" s="197"/>
      <c r="D5" s="197"/>
      <c r="E5" s="197"/>
      <c r="F5" s="197"/>
      <c r="G5" s="197"/>
      <c r="H5" s="197"/>
      <c r="I5" s="1">
        <v>1</v>
      </c>
      <c r="J5" s="6">
        <v>208109700</v>
      </c>
      <c r="K5" s="6">
        <v>208109700</v>
      </c>
    </row>
    <row r="6" spans="1:11" ht="12.75">
      <c r="A6" s="196" t="s">
        <v>285</v>
      </c>
      <c r="B6" s="197"/>
      <c r="C6" s="197"/>
      <c r="D6" s="197"/>
      <c r="E6" s="197"/>
      <c r="F6" s="197"/>
      <c r="G6" s="197"/>
      <c r="H6" s="197"/>
      <c r="I6" s="1">
        <v>2</v>
      </c>
      <c r="J6" s="7"/>
      <c r="K6" s="7"/>
    </row>
    <row r="7" spans="1:11" ht="12.75">
      <c r="A7" s="196" t="s">
        <v>286</v>
      </c>
      <c r="B7" s="197"/>
      <c r="C7" s="197"/>
      <c r="D7" s="197"/>
      <c r="E7" s="197"/>
      <c r="F7" s="197"/>
      <c r="G7" s="197"/>
      <c r="H7" s="197"/>
      <c r="I7" s="1">
        <v>3</v>
      </c>
      <c r="J7" s="7">
        <v>1724376</v>
      </c>
      <c r="K7" s="7">
        <v>3143106</v>
      </c>
    </row>
    <row r="8" spans="1:11" ht="12.75">
      <c r="A8" s="196" t="s">
        <v>287</v>
      </c>
      <c r="B8" s="197"/>
      <c r="C8" s="197"/>
      <c r="D8" s="197"/>
      <c r="E8" s="197"/>
      <c r="F8" s="197"/>
      <c r="G8" s="197"/>
      <c r="H8" s="197"/>
      <c r="I8" s="1">
        <v>4</v>
      </c>
      <c r="J8" s="7">
        <v>29847841</v>
      </c>
      <c r="K8" s="7">
        <v>56803719</v>
      </c>
    </row>
    <row r="9" spans="1:11" ht="12.75">
      <c r="A9" s="196" t="s">
        <v>288</v>
      </c>
      <c r="B9" s="197"/>
      <c r="C9" s="197"/>
      <c r="D9" s="197"/>
      <c r="E9" s="197"/>
      <c r="F9" s="197"/>
      <c r="G9" s="197"/>
      <c r="H9" s="197"/>
      <c r="I9" s="1">
        <v>5</v>
      </c>
      <c r="J9" s="7">
        <v>28374609</v>
      </c>
      <c r="K9" s="7">
        <v>24787607</v>
      </c>
    </row>
    <row r="10" spans="1:11" ht="12.75">
      <c r="A10" s="196" t="s">
        <v>289</v>
      </c>
      <c r="B10" s="197"/>
      <c r="C10" s="197"/>
      <c r="D10" s="197"/>
      <c r="E10" s="197"/>
      <c r="F10" s="197"/>
      <c r="G10" s="197"/>
      <c r="H10" s="197"/>
      <c r="I10" s="1">
        <v>6</v>
      </c>
      <c r="J10" s="7"/>
      <c r="K10" s="7"/>
    </row>
    <row r="11" spans="1:11" ht="12.75">
      <c r="A11" s="196" t="s">
        <v>290</v>
      </c>
      <c r="B11" s="197"/>
      <c r="C11" s="197"/>
      <c r="D11" s="197"/>
      <c r="E11" s="197"/>
      <c r="F11" s="197"/>
      <c r="G11" s="197"/>
      <c r="H11" s="197"/>
      <c r="I11" s="1">
        <v>7</v>
      </c>
      <c r="J11" s="7"/>
      <c r="K11" s="7"/>
    </row>
    <row r="12" spans="1:11" ht="12.75">
      <c r="A12" s="196" t="s">
        <v>291</v>
      </c>
      <c r="B12" s="197"/>
      <c r="C12" s="197"/>
      <c r="D12" s="197"/>
      <c r="E12" s="197"/>
      <c r="F12" s="197"/>
      <c r="G12" s="197"/>
      <c r="H12" s="197"/>
      <c r="I12" s="1">
        <v>8</v>
      </c>
      <c r="J12" s="7"/>
      <c r="K12" s="7"/>
    </row>
    <row r="13" spans="1:11" ht="12.75">
      <c r="A13" s="196" t="s">
        <v>292</v>
      </c>
      <c r="B13" s="197"/>
      <c r="C13" s="197"/>
      <c r="D13" s="197"/>
      <c r="E13" s="197"/>
      <c r="F13" s="197"/>
      <c r="G13" s="197"/>
      <c r="H13" s="197"/>
      <c r="I13" s="1">
        <v>9</v>
      </c>
      <c r="J13" s="7"/>
      <c r="K13" s="7"/>
    </row>
    <row r="14" spans="1:11" ht="12.75">
      <c r="A14" s="185" t="s">
        <v>293</v>
      </c>
      <c r="B14" s="186"/>
      <c r="C14" s="186"/>
      <c r="D14" s="186"/>
      <c r="E14" s="186"/>
      <c r="F14" s="186"/>
      <c r="G14" s="186"/>
      <c r="H14" s="186"/>
      <c r="I14" s="1">
        <v>10</v>
      </c>
      <c r="J14" s="24">
        <f>SUM(J5:J13)</f>
        <v>268056526</v>
      </c>
      <c r="K14" s="24">
        <f>SUM(K5:K13)</f>
        <v>292844132</v>
      </c>
    </row>
    <row r="15" spans="1:11" ht="12.75">
      <c r="A15" s="196" t="s">
        <v>294</v>
      </c>
      <c r="B15" s="197"/>
      <c r="C15" s="197"/>
      <c r="D15" s="197"/>
      <c r="E15" s="197"/>
      <c r="F15" s="197"/>
      <c r="G15" s="197"/>
      <c r="H15" s="197"/>
      <c r="I15" s="1">
        <v>11</v>
      </c>
      <c r="J15" s="7"/>
      <c r="K15" s="7"/>
    </row>
    <row r="16" spans="1:11" ht="12.75">
      <c r="A16" s="196" t="s">
        <v>295</v>
      </c>
      <c r="B16" s="197"/>
      <c r="C16" s="197"/>
      <c r="D16" s="197"/>
      <c r="E16" s="197"/>
      <c r="F16" s="197"/>
      <c r="G16" s="197"/>
      <c r="H16" s="197"/>
      <c r="I16" s="1">
        <v>12</v>
      </c>
      <c r="J16" s="7"/>
      <c r="K16" s="7"/>
    </row>
    <row r="17" spans="1:11" ht="12.75">
      <c r="A17" s="196" t="s">
        <v>296</v>
      </c>
      <c r="B17" s="197"/>
      <c r="C17" s="197"/>
      <c r="D17" s="197"/>
      <c r="E17" s="197"/>
      <c r="F17" s="197"/>
      <c r="G17" s="197"/>
      <c r="H17" s="197"/>
      <c r="I17" s="1">
        <v>13</v>
      </c>
      <c r="J17" s="7"/>
      <c r="K17" s="7"/>
    </row>
    <row r="18" spans="1:11" ht="12.75">
      <c r="A18" s="196" t="s">
        <v>297</v>
      </c>
      <c r="B18" s="197"/>
      <c r="C18" s="197"/>
      <c r="D18" s="197"/>
      <c r="E18" s="197"/>
      <c r="F18" s="197"/>
      <c r="G18" s="197"/>
      <c r="H18" s="197"/>
      <c r="I18" s="1">
        <v>14</v>
      </c>
      <c r="J18" s="7"/>
      <c r="K18" s="7"/>
    </row>
    <row r="19" spans="1:11" ht="12.75">
      <c r="A19" s="196" t="s">
        <v>298</v>
      </c>
      <c r="B19" s="197"/>
      <c r="C19" s="197"/>
      <c r="D19" s="197"/>
      <c r="E19" s="197"/>
      <c r="F19" s="197"/>
      <c r="G19" s="197"/>
      <c r="H19" s="197"/>
      <c r="I19" s="1">
        <v>15</v>
      </c>
      <c r="J19" s="7"/>
      <c r="K19" s="7"/>
    </row>
    <row r="20" spans="1:11" ht="12.75">
      <c r="A20" s="196" t="s">
        <v>299</v>
      </c>
      <c r="B20" s="197"/>
      <c r="C20" s="197"/>
      <c r="D20" s="197"/>
      <c r="E20" s="197"/>
      <c r="F20" s="197"/>
      <c r="G20" s="197"/>
      <c r="H20" s="197"/>
      <c r="I20" s="1">
        <v>16</v>
      </c>
      <c r="J20" s="7"/>
      <c r="K20" s="7"/>
    </row>
    <row r="21" spans="1:11" ht="12.75">
      <c r="A21" s="185" t="s">
        <v>300</v>
      </c>
      <c r="B21" s="186"/>
      <c r="C21" s="186"/>
      <c r="D21" s="186"/>
      <c r="E21" s="186"/>
      <c r="F21" s="186"/>
      <c r="G21" s="186"/>
      <c r="H21" s="186"/>
      <c r="I21" s="1">
        <v>17</v>
      </c>
      <c r="J21" s="32">
        <f>SUM(J15:J20)</f>
        <v>0</v>
      </c>
      <c r="K21" s="32">
        <f>SUM(K15:K20)</f>
        <v>0</v>
      </c>
    </row>
    <row r="22" spans="1:11" ht="12.75">
      <c r="A22" s="202"/>
      <c r="B22" s="213"/>
      <c r="C22" s="213"/>
      <c r="D22" s="213"/>
      <c r="E22" s="213"/>
      <c r="F22" s="213"/>
      <c r="G22" s="213"/>
      <c r="H22" s="213"/>
      <c r="I22" s="262"/>
      <c r="J22" s="262"/>
      <c r="K22" s="263"/>
    </row>
    <row r="23" spans="1:11" ht="12.75">
      <c r="A23" s="256" t="s">
        <v>301</v>
      </c>
      <c r="B23" s="257"/>
      <c r="C23" s="257"/>
      <c r="D23" s="257"/>
      <c r="E23" s="257"/>
      <c r="F23" s="257"/>
      <c r="G23" s="257"/>
      <c r="H23" s="257"/>
      <c r="I23" s="9">
        <v>18</v>
      </c>
      <c r="J23" s="6"/>
      <c r="K23" s="6"/>
    </row>
    <row r="24" spans="1:11" ht="17.25" customHeight="1">
      <c r="A24" s="218" t="s">
        <v>302</v>
      </c>
      <c r="B24" s="219"/>
      <c r="C24" s="219"/>
      <c r="D24" s="219"/>
      <c r="E24" s="219"/>
      <c r="F24" s="219"/>
      <c r="G24" s="219"/>
      <c r="H24" s="219"/>
      <c r="I24" s="4">
        <v>19</v>
      </c>
      <c r="J24" s="32"/>
      <c r="K24" s="32"/>
    </row>
    <row r="25" spans="1:11" ht="30" customHeight="1">
      <c r="A25" s="258" t="s">
        <v>303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7480314960629921" right="0.7480314960629921" top="1.7716535433070868" bottom="0.984251968503937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N22" sqref="N22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68" t="s">
        <v>280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269" t="s">
        <v>314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12.7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</row>
    <row r="6" spans="1:10" ht="12.7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</row>
    <row r="7" spans="1:10" ht="12.7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</row>
    <row r="8" spans="1:10" ht="12.7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</row>
    <row r="9" spans="1:10" ht="12.7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</row>
    <row r="10" spans="1:10" ht="12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</row>
    <row r="11" spans="1:10" ht="12.75">
      <c r="A11" s="270"/>
      <c r="B11" s="270"/>
      <c r="C11" s="270"/>
      <c r="D11" s="270"/>
      <c r="E11" s="270"/>
      <c r="F11" s="270"/>
      <c r="G11" s="270"/>
      <c r="H11" s="270"/>
      <c r="I11" s="270"/>
      <c r="J11" s="270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Čović</cp:lastModifiedBy>
  <cp:lastPrinted>2019-02-28T13:04:58Z</cp:lastPrinted>
  <dcterms:created xsi:type="dcterms:W3CDTF">2008-10-17T11:51:54Z</dcterms:created>
  <dcterms:modified xsi:type="dcterms:W3CDTF">2019-02-28T13:31:50Z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